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/>
  <xr:revisionPtr revIDLastSave="0" documentId="8_{BD45C573-6530-4C46-8D5C-184032571182}" xr6:coauthVersionLast="36" xr6:coauthVersionMax="36" xr10:uidLastSave="{00000000-0000-0000-0000-000000000000}"/>
  <bookViews>
    <workbookView xWindow="0" yWindow="0" windowWidth="24030" windowHeight="11370" tabRatio="673" xr2:uid="{00000000-000D-0000-FFFF-FFFF00000000}"/>
  </bookViews>
  <sheets>
    <sheet name="Norge" sheetId="38" r:id="rId1"/>
    <sheet name="Med antall handlinger" sheetId="40" r:id="rId2"/>
    <sheet name="Oppsummering" sheetId="39" r:id="rId3"/>
  </sheets>
  <definedNames>
    <definedName name="_xlnm.Print_Area" localSheetId="1">'Med antall handlinger'!$A$1:$V$132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71" i="38" l="1"/>
  <c r="M129" i="40" s="1"/>
  <c r="P127" i="40"/>
  <c r="I13" i="39"/>
  <c r="H13" i="39"/>
  <c r="E13" i="39"/>
  <c r="M27" i="38"/>
  <c r="M127" i="40" s="1"/>
  <c r="N27" i="38"/>
  <c r="N127" i="40" s="1"/>
  <c r="O27" i="38"/>
  <c r="O127" i="40" s="1"/>
  <c r="P27" i="38"/>
  <c r="Q27" i="38"/>
  <c r="F13" i="39" s="1"/>
  <c r="R27" i="38"/>
  <c r="R127" i="40" s="1"/>
  <c r="S27" i="38"/>
  <c r="S127" i="40" s="1"/>
  <c r="T27" i="38"/>
  <c r="T127" i="40" s="1"/>
  <c r="U27" i="38"/>
  <c r="U127" i="40" s="1"/>
  <c r="V27" i="38"/>
  <c r="K13" i="39" s="1"/>
  <c r="B13" i="39" l="1"/>
  <c r="G13" i="39"/>
  <c r="J13" i="39"/>
  <c r="Q127" i="40"/>
  <c r="C13" i="39"/>
  <c r="V127" i="40"/>
  <c r="D13" i="39"/>
  <c r="B15" i="39"/>
  <c r="N119" i="40"/>
  <c r="L123" i="40"/>
  <c r="K123" i="40"/>
  <c r="K92" i="40"/>
  <c r="E123" i="40"/>
  <c r="F123" i="40"/>
  <c r="G123" i="40"/>
  <c r="H123" i="40"/>
  <c r="I123" i="40"/>
  <c r="J123" i="40"/>
  <c r="D123" i="40"/>
  <c r="C123" i="40"/>
  <c r="N53" i="38" l="1"/>
  <c r="T123" i="40" l="1"/>
  <c r="S123" i="40"/>
  <c r="R123" i="40"/>
  <c r="Q123" i="40"/>
  <c r="P123" i="40"/>
  <c r="O123" i="40"/>
  <c r="N123" i="40"/>
  <c r="M123" i="40"/>
  <c r="M92" i="40"/>
  <c r="T92" i="40"/>
  <c r="S92" i="40"/>
  <c r="R92" i="40"/>
  <c r="Q92" i="40"/>
  <c r="P92" i="40"/>
  <c r="O92" i="40"/>
  <c r="N92" i="40"/>
  <c r="J92" i="40"/>
  <c r="I92" i="40"/>
  <c r="H92" i="40"/>
  <c r="G92" i="40"/>
  <c r="F92" i="40"/>
  <c r="E92" i="40"/>
  <c r="D92" i="40"/>
  <c r="C92" i="40"/>
  <c r="T71" i="40"/>
  <c r="S71" i="40"/>
  <c r="R71" i="40"/>
  <c r="Q71" i="40"/>
  <c r="J71" i="40"/>
  <c r="I71" i="40"/>
  <c r="H71" i="40"/>
  <c r="G71" i="40"/>
  <c r="P71" i="40"/>
  <c r="F71" i="40"/>
  <c r="O71" i="40"/>
  <c r="N71" i="40"/>
  <c r="E71" i="40"/>
  <c r="M71" i="40"/>
  <c r="M57" i="40"/>
  <c r="D71" i="40"/>
  <c r="C71" i="40"/>
  <c r="T53" i="40"/>
  <c r="S53" i="40"/>
  <c r="J53" i="40"/>
  <c r="I53" i="40"/>
  <c r="R53" i="40"/>
  <c r="H53" i="40"/>
  <c r="G53" i="40"/>
  <c r="Q53" i="40"/>
  <c r="F53" i="40"/>
  <c r="P53" i="40"/>
  <c r="O53" i="40"/>
  <c r="E53" i="40"/>
  <c r="N53" i="40"/>
  <c r="M53" i="40"/>
  <c r="D53" i="40"/>
  <c r="C53" i="40"/>
  <c r="U27" i="40"/>
  <c r="K27" i="40"/>
  <c r="L27" i="40"/>
  <c r="F27" i="40"/>
  <c r="G27" i="40"/>
  <c r="H27" i="40"/>
  <c r="I27" i="40"/>
  <c r="J27" i="40"/>
  <c r="P27" i="40"/>
  <c r="Q27" i="40"/>
  <c r="R27" i="40"/>
  <c r="S27" i="40"/>
  <c r="T27" i="40"/>
  <c r="O27" i="40"/>
  <c r="E27" i="40"/>
  <c r="M27" i="40"/>
  <c r="C27" i="40"/>
  <c r="N27" i="40"/>
  <c r="D27" i="40"/>
  <c r="V27" i="40"/>
  <c r="V123" i="40"/>
  <c r="U123" i="40"/>
  <c r="V92" i="40"/>
  <c r="U92" i="40"/>
  <c r="L92" i="40"/>
  <c r="V71" i="40"/>
  <c r="U71" i="40"/>
  <c r="L71" i="40"/>
  <c r="K71" i="40"/>
  <c r="V53" i="40"/>
  <c r="U53" i="40"/>
  <c r="L53" i="40"/>
  <c r="K53" i="40"/>
  <c r="C27" i="38"/>
  <c r="D27" i="38"/>
  <c r="E27" i="38"/>
  <c r="F27" i="38"/>
  <c r="G27" i="38"/>
  <c r="H27" i="38"/>
  <c r="I27" i="38"/>
  <c r="J27" i="38"/>
  <c r="K27" i="38"/>
  <c r="L27" i="38"/>
  <c r="H127" i="40" l="1"/>
  <c r="G3" i="39"/>
  <c r="G127" i="40"/>
  <c r="F3" i="39"/>
  <c r="C127" i="40"/>
  <c r="B3" i="39"/>
  <c r="C3" i="39"/>
  <c r="D127" i="40"/>
  <c r="J127" i="40"/>
  <c r="I3" i="39"/>
  <c r="F127" i="40"/>
  <c r="E3" i="39"/>
  <c r="L127" i="40"/>
  <c r="K3" i="39"/>
  <c r="K127" i="40"/>
  <c r="J3" i="39"/>
  <c r="H3" i="39"/>
  <c r="I127" i="40"/>
  <c r="D3" i="39"/>
  <c r="E127" i="40"/>
  <c r="N123" i="38"/>
  <c r="D123" i="38"/>
  <c r="N131" i="40" l="1"/>
  <c r="C17" i="39"/>
  <c r="D92" i="38"/>
  <c r="E92" i="38"/>
  <c r="F92" i="38"/>
  <c r="G92" i="38"/>
  <c r="H92" i="38"/>
  <c r="I92" i="38"/>
  <c r="J92" i="38"/>
  <c r="K92" i="38"/>
  <c r="L92" i="38"/>
  <c r="M92" i="38"/>
  <c r="N92" i="38"/>
  <c r="O92" i="38"/>
  <c r="P92" i="38"/>
  <c r="Q92" i="38"/>
  <c r="R92" i="38"/>
  <c r="S92" i="38"/>
  <c r="T92" i="38"/>
  <c r="U92" i="38"/>
  <c r="V92" i="38"/>
  <c r="C92" i="38"/>
  <c r="B16" i="39" l="1"/>
  <c r="M130" i="40"/>
  <c r="I16" i="39"/>
  <c r="T130" i="40"/>
  <c r="E16" i="39"/>
  <c r="P130" i="40"/>
  <c r="L130" i="40"/>
  <c r="K6" i="39"/>
  <c r="H130" i="40"/>
  <c r="G6" i="39"/>
  <c r="D130" i="40"/>
  <c r="C6" i="39"/>
  <c r="J16" i="39"/>
  <c r="U130" i="40"/>
  <c r="I130" i="40"/>
  <c r="H6" i="39"/>
  <c r="B6" i="39"/>
  <c r="C130" i="40"/>
  <c r="S130" i="40"/>
  <c r="H16" i="39"/>
  <c r="O130" i="40"/>
  <c r="D16" i="39"/>
  <c r="J6" i="39"/>
  <c r="K130" i="40"/>
  <c r="F6" i="39"/>
  <c r="G130" i="40"/>
  <c r="F16" i="39"/>
  <c r="Q130" i="40"/>
  <c r="E130" i="40"/>
  <c r="D6" i="39"/>
  <c r="K16" i="39"/>
  <c r="V130" i="40"/>
  <c r="G16" i="39"/>
  <c r="R130" i="40"/>
  <c r="N130" i="40"/>
  <c r="C16" i="39"/>
  <c r="I6" i="39"/>
  <c r="J130" i="40"/>
  <c r="E6" i="39"/>
  <c r="F130" i="40"/>
  <c r="L53" i="38"/>
  <c r="G53" i="38"/>
  <c r="H53" i="38"/>
  <c r="C53" i="38"/>
  <c r="D53" i="38"/>
  <c r="E53" i="38"/>
  <c r="F53" i="38"/>
  <c r="I53" i="38"/>
  <c r="J53" i="38"/>
  <c r="K53" i="38"/>
  <c r="F4" i="39" l="1"/>
  <c r="G128" i="40"/>
  <c r="D128" i="40"/>
  <c r="C4" i="39"/>
  <c r="L128" i="40"/>
  <c r="K4" i="39"/>
  <c r="E128" i="40"/>
  <c r="D4" i="39"/>
  <c r="I128" i="40"/>
  <c r="H4" i="39"/>
  <c r="B4" i="39"/>
  <c r="C128" i="40"/>
  <c r="J4" i="39"/>
  <c r="K128" i="40"/>
  <c r="J128" i="40"/>
  <c r="I4" i="39"/>
  <c r="F128" i="40"/>
  <c r="E4" i="39"/>
  <c r="H128" i="40"/>
  <c r="G4" i="39"/>
  <c r="N71" i="38"/>
  <c r="P123" i="38"/>
  <c r="Q123" i="38"/>
  <c r="R123" i="38"/>
  <c r="S123" i="38"/>
  <c r="T123" i="38"/>
  <c r="U123" i="38"/>
  <c r="V123" i="38"/>
  <c r="O123" i="38"/>
  <c r="M123" i="38"/>
  <c r="N129" i="40" l="1"/>
  <c r="C15" i="39"/>
  <c r="V131" i="40"/>
  <c r="K17" i="39"/>
  <c r="R131" i="40"/>
  <c r="G17" i="39"/>
  <c r="J17" i="39"/>
  <c r="U131" i="40"/>
  <c r="F17" i="39"/>
  <c r="Q131" i="40"/>
  <c r="T131" i="40"/>
  <c r="I17" i="39"/>
  <c r="E17" i="39"/>
  <c r="P131" i="40"/>
  <c r="S131" i="40"/>
  <c r="H17" i="39"/>
  <c r="B17" i="39"/>
  <c r="M131" i="40"/>
  <c r="O131" i="40"/>
  <c r="D17" i="39"/>
  <c r="R71" i="38"/>
  <c r="Q71" i="38"/>
  <c r="P71" i="38"/>
  <c r="O71" i="38"/>
  <c r="V71" i="38"/>
  <c r="U71" i="38"/>
  <c r="T71" i="38"/>
  <c r="S71" i="38"/>
  <c r="T129" i="40" l="1"/>
  <c r="I15" i="39"/>
  <c r="P129" i="40"/>
  <c r="E15" i="39"/>
  <c r="H15" i="39"/>
  <c r="S129" i="40"/>
  <c r="U129" i="40"/>
  <c r="J15" i="39"/>
  <c r="Q129" i="40"/>
  <c r="F15" i="39"/>
  <c r="D15" i="39"/>
  <c r="O129" i="40"/>
  <c r="K15" i="39"/>
  <c r="V129" i="40"/>
  <c r="G15" i="39"/>
  <c r="R129" i="40"/>
  <c r="V53" i="38"/>
  <c r="U53" i="38"/>
  <c r="T53" i="38"/>
  <c r="S53" i="38"/>
  <c r="R53" i="38"/>
  <c r="Q53" i="38"/>
  <c r="P53" i="38"/>
  <c r="O53" i="38"/>
  <c r="M53" i="38"/>
  <c r="N128" i="40" l="1"/>
  <c r="N132" i="40" s="1"/>
  <c r="B14" i="39"/>
  <c r="B18" i="39" s="1"/>
  <c r="M128" i="40"/>
  <c r="M132" i="40" s="1"/>
  <c r="C14" i="39"/>
  <c r="C18" i="39" s="1"/>
  <c r="C23" i="39" s="1"/>
  <c r="R128" i="40"/>
  <c r="R132" i="40" s="1"/>
  <c r="G14" i="39"/>
  <c r="G18" i="39" s="1"/>
  <c r="K23" i="39"/>
  <c r="V128" i="40"/>
  <c r="V132" i="40" s="1"/>
  <c r="K14" i="39"/>
  <c r="K18" i="39" s="1"/>
  <c r="Q128" i="40"/>
  <c r="Q132" i="40" s="1"/>
  <c r="F14" i="39"/>
  <c r="F18" i="39" s="1"/>
  <c r="D23" i="39"/>
  <c r="D14" i="39"/>
  <c r="D18" i="39" s="1"/>
  <c r="O128" i="40"/>
  <c r="O132" i="40" s="1"/>
  <c r="H14" i="39"/>
  <c r="H18" i="39" s="1"/>
  <c r="S128" i="40"/>
  <c r="S132" i="40" s="1"/>
  <c r="U128" i="40"/>
  <c r="U132" i="40" s="1"/>
  <c r="J14" i="39"/>
  <c r="J18" i="39" s="1"/>
  <c r="J23" i="39" s="1"/>
  <c r="P128" i="40"/>
  <c r="P132" i="40" s="1"/>
  <c r="E14" i="39"/>
  <c r="E18" i="39" s="1"/>
  <c r="E23" i="39" s="1"/>
  <c r="T128" i="40"/>
  <c r="T132" i="40" s="1"/>
  <c r="I14" i="39"/>
  <c r="I18" i="39" s="1"/>
  <c r="I23" i="39"/>
  <c r="H23" i="39"/>
  <c r="G23" i="39"/>
  <c r="F23" i="39"/>
  <c r="B23" i="39"/>
  <c r="L123" i="38" l="1"/>
  <c r="K123" i="38"/>
  <c r="J123" i="38"/>
  <c r="I123" i="38"/>
  <c r="H123" i="38"/>
  <c r="G123" i="38"/>
  <c r="F123" i="38"/>
  <c r="E123" i="38"/>
  <c r="C123" i="38"/>
  <c r="L71" i="38"/>
  <c r="K71" i="38"/>
  <c r="J71" i="38"/>
  <c r="I71" i="38"/>
  <c r="H71" i="38"/>
  <c r="G71" i="38"/>
  <c r="F71" i="38"/>
  <c r="E71" i="38"/>
  <c r="D71" i="38"/>
  <c r="C71" i="38"/>
  <c r="F129" i="40" l="1"/>
  <c r="E5" i="39"/>
  <c r="E8" i="39" s="1"/>
  <c r="E22" i="39" s="1"/>
  <c r="E27" i="39" s="1"/>
  <c r="E28" i="39" s="1"/>
  <c r="J129" i="40"/>
  <c r="I5" i="39"/>
  <c r="I8" i="39" s="1"/>
  <c r="C129" i="40"/>
  <c r="B5" i="39"/>
  <c r="G129" i="40"/>
  <c r="F5" i="39"/>
  <c r="F8" i="39" s="1"/>
  <c r="K129" i="40"/>
  <c r="J5" i="39"/>
  <c r="D129" i="40"/>
  <c r="C5" i="39"/>
  <c r="H129" i="40"/>
  <c r="G5" i="39"/>
  <c r="L129" i="40"/>
  <c r="K5" i="39"/>
  <c r="E129" i="40"/>
  <c r="D5" i="39"/>
  <c r="I129" i="40"/>
  <c r="H5" i="39"/>
  <c r="G7" i="39"/>
  <c r="H131" i="40"/>
  <c r="H132" i="40" s="1"/>
  <c r="L131" i="40"/>
  <c r="L132" i="40" s="1"/>
  <c r="K7" i="39"/>
  <c r="K8" i="39" s="1"/>
  <c r="K22" i="39" s="1"/>
  <c r="D7" i="39"/>
  <c r="E131" i="40"/>
  <c r="E132" i="40" s="1"/>
  <c r="I131" i="40"/>
  <c r="I132" i="40" s="1"/>
  <c r="H7" i="39"/>
  <c r="H8" i="39" s="1"/>
  <c r="F131" i="40"/>
  <c r="F132" i="40" s="1"/>
  <c r="E7" i="39"/>
  <c r="J131" i="40"/>
  <c r="J132" i="40" s="1"/>
  <c r="I7" i="39"/>
  <c r="G131" i="40"/>
  <c r="G132" i="40" s="1"/>
  <c r="F7" i="39"/>
  <c r="K131" i="40"/>
  <c r="K132" i="40" s="1"/>
  <c r="J7" i="39"/>
  <c r="C131" i="40"/>
  <c r="C132" i="40" s="1"/>
  <c r="C7" i="39"/>
  <c r="B7" i="39"/>
  <c r="B8" i="39" s="1"/>
  <c r="D131" i="40"/>
  <c r="D132" i="40" s="1"/>
  <c r="J8" i="39"/>
  <c r="J22" i="39" s="1"/>
  <c r="G8" i="39"/>
  <c r="D8" i="39"/>
  <c r="C8" i="39" l="1"/>
  <c r="C22" i="39" s="1"/>
  <c r="C27" i="39" s="1"/>
  <c r="C28" i="39" s="1"/>
  <c r="F22" i="39"/>
  <c r="F27" i="39" s="1"/>
  <c r="F28" i="39" s="1"/>
  <c r="G27" i="39"/>
  <c r="G28" i="39" s="1"/>
  <c r="G22" i="39"/>
  <c r="B22" i="39"/>
  <c r="B27" i="39" s="1"/>
  <c r="B28" i="39" s="1"/>
  <c r="H22" i="39"/>
  <c r="H27" i="39" s="1"/>
  <c r="H28" i="39" s="1"/>
  <c r="D22" i="39"/>
  <c r="D27" i="39" s="1"/>
  <c r="D28" i="39" s="1"/>
  <c r="I22" i="39"/>
  <c r="I27" i="39" s="1"/>
  <c r="I28" i="39" s="1"/>
</calcChain>
</file>

<file path=xl/sharedStrings.xml><?xml version="1.0" encoding="utf-8"?>
<sst xmlns="http://schemas.openxmlformats.org/spreadsheetml/2006/main" count="1597" uniqueCount="138">
  <si>
    <t>Dagens</t>
  </si>
  <si>
    <t>Arendal</t>
  </si>
  <si>
    <t>Notodden</t>
  </si>
  <si>
    <t>Hønefoss</t>
  </si>
  <si>
    <t>Flekkefjord</t>
  </si>
  <si>
    <t>Mandal</t>
  </si>
  <si>
    <t>Skien</t>
  </si>
  <si>
    <t xml:space="preserve">Larvik </t>
  </si>
  <si>
    <t>Tønsberg</t>
  </si>
  <si>
    <t>Drammen</t>
  </si>
  <si>
    <t>Kongsberg</t>
  </si>
  <si>
    <t>Rjukan</t>
  </si>
  <si>
    <t>Setesdal (Evje)</t>
  </si>
  <si>
    <t>Lanner</t>
  </si>
  <si>
    <t>Gullesfjord</t>
  </si>
  <si>
    <t>Kirkenes</t>
  </si>
  <si>
    <t>Hammerfest</t>
  </si>
  <si>
    <t>Vadsø</t>
  </si>
  <si>
    <t>Lakselv</t>
  </si>
  <si>
    <t>Storslett</t>
  </si>
  <si>
    <t>Tromsø</t>
  </si>
  <si>
    <t>Finnsnes</t>
  </si>
  <si>
    <t>Harstad</t>
  </si>
  <si>
    <t>Sortland</t>
  </si>
  <si>
    <t>Narvik</t>
  </si>
  <si>
    <t>Svolvær</t>
  </si>
  <si>
    <t>Leknes</t>
  </si>
  <si>
    <t>Bodø</t>
  </si>
  <si>
    <t>Fauske</t>
  </si>
  <si>
    <t>Mo</t>
  </si>
  <si>
    <t>Mosjøen</t>
  </si>
  <si>
    <t>Sandnessjøen</t>
  </si>
  <si>
    <t>Brønnøysund</t>
  </si>
  <si>
    <t>Hafslund</t>
  </si>
  <si>
    <t>Hamar</t>
  </si>
  <si>
    <t>Otta</t>
  </si>
  <si>
    <t>Stavanger</t>
  </si>
  <si>
    <t>Haugesund</t>
  </si>
  <si>
    <t>Trondheim</t>
  </si>
  <si>
    <t>Kristiansund</t>
  </si>
  <si>
    <t>Ålesund</t>
  </si>
  <si>
    <t>Førde</t>
  </si>
  <si>
    <t>Ørsta/Volda</t>
  </si>
  <si>
    <t>Molde</t>
  </si>
  <si>
    <t>Sunndalsøra</t>
  </si>
  <si>
    <t>Orkanger/Orkdal</t>
  </si>
  <si>
    <t>Brekstad</t>
  </si>
  <si>
    <t>Stjørdal</t>
  </si>
  <si>
    <t>Levanger</t>
  </si>
  <si>
    <t>Namsos</t>
  </si>
  <si>
    <t>Røros</t>
  </si>
  <si>
    <t>Egersund</t>
  </si>
  <si>
    <t>Stord</t>
  </si>
  <si>
    <t>Sauda</t>
  </si>
  <si>
    <t>Nordfjordeid</t>
  </si>
  <si>
    <t>Sogndal</t>
  </si>
  <si>
    <t>Voss</t>
  </si>
  <si>
    <t>Odda</t>
  </si>
  <si>
    <t>Hesseng (Kirkenes)</t>
  </si>
  <si>
    <t>Mysen</t>
  </si>
  <si>
    <t>Drøbak</t>
  </si>
  <si>
    <t>Lillestrøm</t>
  </si>
  <si>
    <t>Kongsvinger</t>
  </si>
  <si>
    <t>Elverum</t>
  </si>
  <si>
    <t>Tynset</t>
  </si>
  <si>
    <t>Lillehammer</t>
  </si>
  <si>
    <t>Gjøvik</t>
  </si>
  <si>
    <t>Fagernes</t>
  </si>
  <si>
    <t>Jessheim</t>
  </si>
  <si>
    <t>Ånestad</t>
  </si>
  <si>
    <t>Antall totalt</t>
  </si>
  <si>
    <t>Teori</t>
  </si>
  <si>
    <t>Hall Lett</t>
  </si>
  <si>
    <t>Hall tung</t>
  </si>
  <si>
    <t xml:space="preserve">Oslo (Risløkka) </t>
  </si>
  <si>
    <t>Bærum (Billingstad)</t>
  </si>
  <si>
    <t>Kvenvikmoen</t>
  </si>
  <si>
    <t>Kragerø</t>
  </si>
  <si>
    <t>Dalen</t>
  </si>
  <si>
    <t>Oppdal</t>
  </si>
  <si>
    <t>Steinkjer</t>
  </si>
  <si>
    <t>tilbud avvikles</t>
  </si>
  <si>
    <t>Fører-kort</t>
  </si>
  <si>
    <t>Kjøretøy-reg.</t>
  </si>
  <si>
    <t>Tromsdalen</t>
  </si>
  <si>
    <t xml:space="preserve">Alta </t>
  </si>
  <si>
    <t>Ørnes*</t>
  </si>
  <si>
    <t>Nordkjosbotn</t>
  </si>
  <si>
    <t>Longyearbyen**</t>
  </si>
  <si>
    <t>Tilsyn</t>
  </si>
  <si>
    <t>Ambulerende bemanning</t>
  </si>
  <si>
    <t>x</t>
  </si>
  <si>
    <t>Områdegjennomgang</t>
  </si>
  <si>
    <t>Ute-kontroll</t>
  </si>
  <si>
    <t>FP MC</t>
  </si>
  <si>
    <t>FP Lette</t>
  </si>
  <si>
    <t>FP Tunge</t>
  </si>
  <si>
    <t xml:space="preserve"> FP MC</t>
  </si>
  <si>
    <t>Bergen sentrum</t>
  </si>
  <si>
    <t>Bergen Åsane</t>
  </si>
  <si>
    <t>Førde ny Moskog</t>
  </si>
  <si>
    <t>Follo</t>
  </si>
  <si>
    <t>Sandvika-Asker</t>
  </si>
  <si>
    <t>Lillestrøm - ny lokasjon</t>
  </si>
  <si>
    <t>Lillestrøm, Brøtergt</t>
  </si>
  <si>
    <t>Lillehammer, Reg.ktr.</t>
  </si>
  <si>
    <t>Moss</t>
  </si>
  <si>
    <t>Tønsberg-Spark</t>
  </si>
  <si>
    <t>Regon øst</t>
  </si>
  <si>
    <t>Region sør</t>
  </si>
  <si>
    <t>Region vest</t>
  </si>
  <si>
    <t>Region midt</t>
  </si>
  <si>
    <t>Region nord</t>
  </si>
  <si>
    <t>Bergsøya sambruk</t>
  </si>
  <si>
    <t>Verdal sambruk</t>
  </si>
  <si>
    <t>FP tunge</t>
  </si>
  <si>
    <t>FP lette</t>
  </si>
  <si>
    <t>Fargekoder:</t>
  </si>
  <si>
    <t>Sted:</t>
  </si>
  <si>
    <t>FP Mc</t>
  </si>
  <si>
    <t>Arendal-Harebakken</t>
  </si>
  <si>
    <t>Stormyra (Narvik)</t>
  </si>
  <si>
    <t>Lohnelier sambr.</t>
  </si>
  <si>
    <t>Kristiansand serv.ktr.</t>
  </si>
  <si>
    <t>Gol Sambruk</t>
  </si>
  <si>
    <t>Gråtenmoen Serv.s.</t>
  </si>
  <si>
    <t>Lønnebakke Sambr.</t>
  </si>
  <si>
    <t>ADR</t>
  </si>
  <si>
    <t>RS</t>
  </si>
  <si>
    <t>RM</t>
  </si>
  <si>
    <t>RV</t>
  </si>
  <si>
    <t>RØ</t>
  </si>
  <si>
    <t>RN</t>
  </si>
  <si>
    <t>Forslag 31.12.2024</t>
  </si>
  <si>
    <t>Vestnes (2030 ?)</t>
  </si>
  <si>
    <t xml:space="preserve"> </t>
  </si>
  <si>
    <t>Husum</t>
  </si>
  <si>
    <t xml:space="preserve">Norheimsund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</si>
</sst>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Lucida Sans Unicode"/>
      <family val="2"/>
      <scheme val="minor"/>
    </font>
    <font>
      <sz val="10"/>
      <color theme="1"/>
      <name val="Lucida Sans Unicode"/>
      <family val="2"/>
      <scheme val="minor"/>
    </font>
    <font>
      <sz val="10"/>
      <color rgb="FFFF0000"/>
      <name val="Lucida Sans Unicode"/>
      <family val="2"/>
    </font>
    <font>
      <sz val="10"/>
      <name val="Lucida Sans Unicode"/>
      <family val="2"/>
    </font>
    <font>
      <sz val="10"/>
      <color rgb="FFFF0000"/>
      <name val="Lucida Sans Unicode"/>
      <family val="2"/>
      <scheme val="minor"/>
    </font>
    <font>
      <sz val="10"/>
      <name val="Lucida Sans Unicode"/>
      <family val="2"/>
      <scheme val="minor"/>
    </font>
    <font>
      <sz val="10"/>
      <color rgb="FF9C0006"/>
      <name val="Lucida Sans Unicode"/>
      <family val="2"/>
    </font>
    <font>
      <sz val="18"/>
      <color theme="1"/>
      <name val="Lucida Sans Unicode"/>
      <family val="2"/>
      <scheme val="minor"/>
    </font>
    <font>
      <b/>
      <sz val="20"/>
      <color theme="3"/>
      <name val="Lucida Sans Unicode"/>
      <family val="2"/>
      <scheme val="minor"/>
    </font>
    <font>
      <sz val="11"/>
      <color rgb="FFFF0000"/>
      <name val="Lucida Sans Unicode"/>
      <family val="2"/>
      <scheme val="minor"/>
    </font>
    <font>
      <b/>
      <sz val="12"/>
      <color theme="1"/>
      <name val="Lucida Sans Unicode"/>
      <family val="2"/>
      <scheme val="minor"/>
    </font>
    <font>
      <sz val="11"/>
      <name val="Lucida Sans Unicode"/>
      <family val="2"/>
      <scheme val="minor"/>
    </font>
    <font>
      <sz val="11"/>
      <name val="Lucida Sans Unicode"/>
      <family val="2"/>
    </font>
    <font>
      <sz val="9"/>
      <color theme="1"/>
      <name val="Lucida Sans Unicode"/>
      <family val="2"/>
      <scheme val="minor"/>
    </font>
    <font>
      <sz val="9"/>
      <color rgb="FFFF0000"/>
      <name val="Lucida Sans Unicode"/>
      <family val="2"/>
      <scheme val="minor"/>
    </font>
    <font>
      <sz val="9"/>
      <name val="Lucida Sans Unicode"/>
      <family val="2"/>
      <scheme val="minor"/>
    </font>
    <font>
      <sz val="9"/>
      <name val="Lucida Sans Unicode"/>
      <family val="2"/>
    </font>
    <font>
      <sz val="9"/>
      <color rgb="FFFF0000"/>
      <name val="Lucida Sans Unicode"/>
      <family val="2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6C8F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gradientFill degree="90">
        <stop position="0">
          <color rgb="FFFFCCCC"/>
        </stop>
        <stop position="1">
          <color rgb="FFFFFF00"/>
        </stop>
      </gradientFill>
    </fill>
    <fill>
      <patternFill patternType="solid">
        <fgColor theme="3" tint="0.39997558519241921"/>
        <bgColor indexed="64"/>
      </patternFill>
    </fill>
    <fill>
      <patternFill patternType="solid">
        <fgColor theme="6" tint="-9.9978637043366805E-2"/>
        <bgColor indexed="64"/>
      </patternFill>
    </fill>
  </fills>
  <borders count="7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hair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medium">
        <color auto="1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6" fillId="7" borderId="0" applyNumberFormat="0" applyBorder="0" applyAlignment="0" applyProtection="0"/>
  </cellStyleXfs>
  <cellXfs count="521">
    <xf numFmtId="0" fontId="0" fillId="0" borderId="0" xfId="0"/>
    <xf numFmtId="0" fontId="1" fillId="0" borderId="0" xfId="0" applyFont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Fill="1" applyBorder="1"/>
    <xf numFmtId="0" fontId="1" fillId="2" borderId="18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 wrapText="1"/>
    </xf>
    <xf numFmtId="0" fontId="7" fillId="0" borderId="0" xfId="0" applyFont="1"/>
    <xf numFmtId="0" fontId="1" fillId="0" borderId="30" xfId="0" applyFont="1" applyFill="1" applyBorder="1" applyAlignment="1"/>
    <xf numFmtId="0" fontId="1" fillId="0" borderId="21" xfId="0" applyFont="1" applyFill="1" applyBorder="1" applyAlignment="1"/>
    <xf numFmtId="0" fontId="1" fillId="4" borderId="21" xfId="0" applyFont="1" applyFill="1" applyBorder="1" applyAlignment="1"/>
    <xf numFmtId="0" fontId="1" fillId="0" borderId="31" xfId="0" applyFont="1" applyFill="1" applyBorder="1" applyAlignment="1"/>
    <xf numFmtId="0" fontId="1" fillId="0" borderId="21" xfId="0" applyFont="1" applyFill="1" applyBorder="1"/>
    <xf numFmtId="0" fontId="1" fillId="0" borderId="35" xfId="0" applyFont="1" applyFill="1" applyBorder="1"/>
    <xf numFmtId="0" fontId="1" fillId="0" borderId="27" xfId="0" applyFont="1" applyFill="1" applyBorder="1"/>
    <xf numFmtId="0" fontId="5" fillId="0" borderId="21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5" fillId="0" borderId="37" xfId="0" applyFont="1" applyFill="1" applyBorder="1"/>
    <xf numFmtId="0" fontId="1" fillId="0" borderId="38" xfId="0" applyFont="1" applyFill="1" applyBorder="1"/>
    <xf numFmtId="0" fontId="1" fillId="0" borderId="18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/>
    <xf numFmtId="0" fontId="1" fillId="9" borderId="18" xfId="0" applyFont="1" applyFill="1" applyBorder="1" applyAlignment="1">
      <alignment horizontal="center" vertical="top" wrapText="1"/>
    </xf>
    <xf numFmtId="0" fontId="1" fillId="9" borderId="18" xfId="0" applyFont="1" applyFill="1" applyBorder="1" applyAlignment="1">
      <alignment horizontal="center" vertical="top"/>
    </xf>
    <xf numFmtId="0" fontId="1" fillId="9" borderId="19" xfId="0" applyFont="1" applyFill="1" applyBorder="1" applyAlignment="1">
      <alignment horizontal="center" vertical="top" wrapText="1"/>
    </xf>
    <xf numFmtId="0" fontId="1" fillId="9" borderId="43" xfId="0" applyFont="1" applyFill="1" applyBorder="1" applyAlignment="1">
      <alignment horizontal="center" vertical="top" wrapText="1"/>
    </xf>
    <xf numFmtId="0" fontId="1" fillId="9" borderId="43" xfId="0" applyFont="1" applyFill="1" applyBorder="1" applyAlignment="1">
      <alignment horizontal="center" vertical="top"/>
    </xf>
    <xf numFmtId="0" fontId="1" fillId="9" borderId="44" xfId="0" applyFont="1" applyFill="1" applyBorder="1" applyAlignment="1">
      <alignment horizontal="center" vertical="top" wrapText="1"/>
    </xf>
    <xf numFmtId="0" fontId="1" fillId="9" borderId="45" xfId="0" applyFont="1" applyFill="1" applyBorder="1" applyAlignment="1">
      <alignment horizontal="center" vertical="top" wrapText="1"/>
    </xf>
    <xf numFmtId="0" fontId="1" fillId="0" borderId="42" xfId="0" applyFont="1" applyBorder="1" applyAlignment="1">
      <alignment horizontal="center"/>
    </xf>
    <xf numFmtId="0" fontId="1" fillId="9" borderId="44" xfId="0" applyFont="1" applyFill="1" applyBorder="1" applyAlignment="1">
      <alignment horizontal="center" vertical="top"/>
    </xf>
    <xf numFmtId="0" fontId="5" fillId="6" borderId="6" xfId="0" applyFont="1" applyFill="1" applyBorder="1" applyAlignment="1">
      <alignment horizontal="center" vertical="center"/>
    </xf>
    <xf numFmtId="0" fontId="0" fillId="0" borderId="6" xfId="0" applyBorder="1"/>
    <xf numFmtId="0" fontId="1" fillId="2" borderId="42" xfId="0" applyFont="1" applyFill="1" applyBorder="1" applyAlignment="1">
      <alignment horizontal="center" vertical="top" wrapText="1"/>
    </xf>
    <xf numFmtId="0" fontId="1" fillId="0" borderId="0" xfId="0" applyFont="1" applyFill="1"/>
    <xf numFmtId="0" fontId="0" fillId="0" borderId="0" xfId="0" applyFill="1"/>
    <xf numFmtId="0" fontId="0" fillId="0" borderId="41" xfId="0" applyFont="1" applyFill="1" applyBorder="1" applyAlignment="1">
      <alignment horizontal="center" vertical="top" wrapText="1"/>
    </xf>
    <xf numFmtId="0" fontId="0" fillId="5" borderId="0" xfId="0" applyFont="1" applyFill="1" applyAlignment="1"/>
    <xf numFmtId="0" fontId="11" fillId="6" borderId="0" xfId="0" applyFont="1" applyFill="1" applyAlignment="1"/>
    <xf numFmtId="0" fontId="9" fillId="6" borderId="0" xfId="0" applyFont="1" applyFill="1" applyAlignment="1"/>
    <xf numFmtId="0" fontId="1" fillId="9" borderId="25" xfId="0" applyFont="1" applyFill="1" applyBorder="1" applyAlignment="1">
      <alignment horizontal="center" vertical="top" wrapText="1"/>
    </xf>
    <xf numFmtId="0" fontId="1" fillId="9" borderId="25" xfId="0" applyFont="1" applyFill="1" applyBorder="1" applyAlignment="1">
      <alignment horizontal="center" vertical="top"/>
    </xf>
    <xf numFmtId="0" fontId="1" fillId="9" borderId="26" xfId="0" applyFont="1" applyFill="1" applyBorder="1" applyAlignment="1">
      <alignment horizontal="center" vertical="top" wrapText="1"/>
    </xf>
    <xf numFmtId="164" fontId="1" fillId="6" borderId="9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top" wrapText="1"/>
    </xf>
    <xf numFmtId="0" fontId="0" fillId="2" borderId="20" xfId="0" applyFill="1" applyBorder="1"/>
    <xf numFmtId="0" fontId="0" fillId="2" borderId="6" xfId="0" applyFill="1" applyBorder="1"/>
    <xf numFmtId="0" fontId="1" fillId="0" borderId="23" xfId="0" applyFont="1" applyFill="1" applyBorder="1" applyAlignment="1">
      <alignment horizontal="center" vertical="top" wrapText="1"/>
    </xf>
    <xf numFmtId="0" fontId="0" fillId="2" borderId="7" xfId="0" applyFill="1" applyBorder="1"/>
    <xf numFmtId="0" fontId="0" fillId="9" borderId="10" xfId="0" applyFill="1" applyBorder="1"/>
    <xf numFmtId="49" fontId="0" fillId="9" borderId="31" xfId="0" applyNumberFormat="1" applyFill="1" applyBorder="1"/>
    <xf numFmtId="0" fontId="0" fillId="2" borderId="21" xfId="0" applyFill="1" applyBorder="1"/>
    <xf numFmtId="0" fontId="0" fillId="0" borderId="46" xfId="0" applyBorder="1"/>
    <xf numFmtId="0" fontId="0" fillId="0" borderId="11" xfId="0" applyBorder="1"/>
    <xf numFmtId="0" fontId="0" fillId="0" borderId="12" xfId="0" applyBorder="1"/>
    <xf numFmtId="0" fontId="0" fillId="0" borderId="20" xfId="0" applyBorder="1"/>
    <xf numFmtId="0" fontId="0" fillId="0" borderId="7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12" fillId="10" borderId="0" xfId="1" applyFont="1" applyFill="1"/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0" fillId="0" borderId="0" xfId="0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top" wrapText="1"/>
    </xf>
    <xf numFmtId="0" fontId="1" fillId="6" borderId="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6" xfId="0" applyBorder="1"/>
    <xf numFmtId="0" fontId="0" fillId="0" borderId="9" xfId="0" applyBorder="1"/>
    <xf numFmtId="0" fontId="1" fillId="4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top" wrapText="1"/>
    </xf>
    <xf numFmtId="0" fontId="1" fillId="2" borderId="25" xfId="0" applyFont="1" applyFill="1" applyBorder="1" applyAlignment="1">
      <alignment horizontal="center" vertical="top" wrapText="1"/>
    </xf>
    <xf numFmtId="0" fontId="0" fillId="0" borderId="0" xfId="0"/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6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 vertical="top"/>
    </xf>
    <xf numFmtId="0" fontId="1" fillId="9" borderId="29" xfId="0" applyFont="1" applyFill="1" applyBorder="1" applyAlignment="1">
      <alignment horizontal="center" vertical="top" wrapText="1"/>
    </xf>
    <xf numFmtId="0" fontId="5" fillId="8" borderId="15" xfId="0" applyFont="1" applyFill="1" applyBorder="1" applyAlignment="1"/>
    <xf numFmtId="0" fontId="4" fillId="5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" fillId="0" borderId="15" xfId="0" applyFont="1" applyBorder="1"/>
    <xf numFmtId="0" fontId="1" fillId="4" borderId="1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7" borderId="6" xfId="1" applyFont="1" applyBorder="1" applyAlignment="1">
      <alignment horizontal="center"/>
    </xf>
    <xf numFmtId="0" fontId="1" fillId="8" borderId="6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2" xfId="0" applyFont="1" applyBorder="1"/>
    <xf numFmtId="0" fontId="1" fillId="0" borderId="56" xfId="0" applyFont="1" applyFill="1" applyBorder="1" applyAlignment="1">
      <alignment wrapText="1"/>
    </xf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0" fontId="1" fillId="0" borderId="59" xfId="0" applyFont="1" applyFill="1" applyBorder="1" applyAlignment="1">
      <alignment horizontal="left"/>
    </xf>
    <xf numFmtId="0" fontId="1" fillId="0" borderId="59" xfId="0" applyFont="1" applyFill="1" applyBorder="1" applyAlignment="1">
      <alignment vertical="top"/>
    </xf>
    <xf numFmtId="0" fontId="1" fillId="0" borderId="60" xfId="0" applyFont="1" applyFill="1" applyBorder="1"/>
    <xf numFmtId="0" fontId="1" fillId="0" borderId="42" xfId="0" applyFont="1" applyBorder="1" applyAlignment="1"/>
    <xf numFmtId="0" fontId="1" fillId="0" borderId="18" xfId="0" applyFont="1" applyBorder="1" applyAlignment="1"/>
    <xf numFmtId="49" fontId="0" fillId="0" borderId="0" xfId="0" applyNumberFormat="1" applyFill="1" applyBorder="1"/>
    <xf numFmtId="0" fontId="0" fillId="0" borderId="51" xfId="0" applyFill="1" applyBorder="1"/>
    <xf numFmtId="0" fontId="0" fillId="0" borderId="50" xfId="0" applyFill="1" applyBorder="1"/>
    <xf numFmtId="0" fontId="0" fillId="13" borderId="21" xfId="0" applyFill="1" applyBorder="1"/>
    <xf numFmtId="0" fontId="0" fillId="13" borderId="7" xfId="0" applyFill="1" applyBorder="1"/>
    <xf numFmtId="0" fontId="0" fillId="9" borderId="62" xfId="0" applyFill="1" applyBorder="1"/>
    <xf numFmtId="0" fontId="0" fillId="9" borderId="61" xfId="0" applyFill="1" applyBorder="1"/>
    <xf numFmtId="0" fontId="1" fillId="4" borderId="9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/>
    </xf>
    <xf numFmtId="3" fontId="13" fillId="0" borderId="15" xfId="0" applyNumberFormat="1" applyFont="1" applyBorder="1" applyAlignment="1">
      <alignment horizontal="right"/>
    </xf>
    <xf numFmtId="3" fontId="13" fillId="0" borderId="6" xfId="0" applyNumberFormat="1" applyFont="1" applyFill="1" applyBorder="1" applyAlignment="1">
      <alignment horizontal="right"/>
    </xf>
    <xf numFmtId="3" fontId="13" fillId="0" borderId="6" xfId="0" applyNumberFormat="1" applyFont="1" applyFill="1" applyBorder="1" applyAlignment="1">
      <alignment horizontal="right" vertical="center" wrapText="1"/>
    </xf>
    <xf numFmtId="3" fontId="13" fillId="0" borderId="9" xfId="0" applyNumberFormat="1" applyFont="1" applyFill="1" applyBorder="1" applyAlignment="1">
      <alignment horizontal="right"/>
    </xf>
    <xf numFmtId="3" fontId="13" fillId="0" borderId="15" xfId="0" applyNumberFormat="1" applyFont="1" applyBorder="1" applyAlignment="1"/>
    <xf numFmtId="3" fontId="13" fillId="5" borderId="6" xfId="0" applyNumberFormat="1" applyFont="1" applyFill="1" applyBorder="1" applyAlignment="1"/>
    <xf numFmtId="3" fontId="13" fillId="0" borderId="6" xfId="0" applyNumberFormat="1" applyFont="1" applyFill="1" applyBorder="1" applyAlignment="1"/>
    <xf numFmtId="3" fontId="13" fillId="6" borderId="6" xfId="0" applyNumberFormat="1" applyFont="1" applyFill="1" applyBorder="1" applyAlignment="1"/>
    <xf numFmtId="3" fontId="13" fillId="0" borderId="9" xfId="0" applyNumberFormat="1" applyFont="1" applyFill="1" applyBorder="1" applyAlignment="1"/>
    <xf numFmtId="3" fontId="13" fillId="0" borderId="14" xfId="0" applyNumberFormat="1" applyFont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3" fontId="14" fillId="0" borderId="5" xfId="0" applyNumberFormat="1" applyFont="1" applyFill="1" applyBorder="1" applyAlignment="1">
      <alignment horizontal="right"/>
    </xf>
    <xf numFmtId="3" fontId="15" fillId="0" borderId="5" xfId="0" applyNumberFormat="1" applyFont="1" applyFill="1" applyBorder="1" applyAlignment="1">
      <alignment horizontal="right"/>
    </xf>
    <xf numFmtId="3" fontId="15" fillId="0" borderId="8" xfId="0" applyNumberFormat="1" applyFont="1" applyFill="1" applyBorder="1" applyAlignment="1">
      <alignment horizontal="right"/>
    </xf>
    <xf numFmtId="3" fontId="13" fillId="5" borderId="5" xfId="0" applyNumberFormat="1" applyFont="1" applyFill="1" applyBorder="1" applyAlignment="1">
      <alignment horizontal="right"/>
    </xf>
    <xf numFmtId="3" fontId="13" fillId="8" borderId="5" xfId="0" applyNumberFormat="1" applyFont="1" applyFill="1" applyBorder="1" applyAlignment="1">
      <alignment horizontal="right"/>
    </xf>
    <xf numFmtId="3" fontId="13" fillId="6" borderId="5" xfId="0" applyNumberFormat="1" applyFont="1" applyFill="1" applyBorder="1" applyAlignment="1">
      <alignment horizontal="right"/>
    </xf>
    <xf numFmtId="3" fontId="13" fillId="0" borderId="42" xfId="0" applyNumberFormat="1" applyFont="1" applyBorder="1" applyAlignment="1">
      <alignment horizontal="right"/>
    </xf>
    <xf numFmtId="3" fontId="13" fillId="0" borderId="15" xfId="0" applyNumberFormat="1" applyFont="1" applyFill="1" applyBorder="1" applyAlignment="1">
      <alignment horizontal="right" vertical="center" wrapText="1"/>
    </xf>
    <xf numFmtId="3" fontId="13" fillId="0" borderId="15" xfId="0" applyNumberFormat="1" applyFont="1" applyFill="1" applyBorder="1" applyAlignment="1">
      <alignment horizontal="right" vertical="center"/>
    </xf>
    <xf numFmtId="3" fontId="13" fillId="3" borderId="15" xfId="0" applyNumberFormat="1" applyFont="1" applyFill="1" applyBorder="1" applyAlignment="1">
      <alignment horizontal="right"/>
    </xf>
    <xf numFmtId="3" fontId="13" fillId="0" borderId="6" xfId="0" applyNumberFormat="1" applyFont="1" applyFill="1" applyBorder="1" applyAlignment="1">
      <alignment horizontal="right" vertical="center"/>
    </xf>
    <xf numFmtId="3" fontId="13" fillId="3" borderId="6" xfId="0" applyNumberFormat="1" applyFont="1" applyFill="1" applyBorder="1" applyAlignment="1">
      <alignment horizontal="right"/>
    </xf>
    <xf numFmtId="3" fontId="16" fillId="0" borderId="6" xfId="0" applyNumberFormat="1" applyFont="1" applyFill="1" applyBorder="1" applyAlignment="1">
      <alignment horizontal="right" vertical="center"/>
    </xf>
    <xf numFmtId="3" fontId="13" fillId="6" borderId="6" xfId="0" applyNumberFormat="1" applyFont="1" applyFill="1" applyBorder="1" applyAlignment="1">
      <alignment horizontal="right" vertical="center" wrapText="1"/>
    </xf>
    <xf numFmtId="3" fontId="13" fillId="6" borderId="6" xfId="0" applyNumberFormat="1" applyFont="1" applyFill="1" applyBorder="1" applyAlignment="1">
      <alignment horizontal="right" vertical="center"/>
    </xf>
    <xf numFmtId="3" fontId="13" fillId="12" borderId="24" xfId="0" applyNumberFormat="1" applyFont="1" applyFill="1" applyBorder="1" applyAlignment="1">
      <alignment horizontal="right"/>
    </xf>
    <xf numFmtId="3" fontId="13" fillId="0" borderId="9" xfId="0" applyNumberFormat="1" applyFont="1" applyFill="1" applyBorder="1" applyAlignment="1">
      <alignment horizontal="right" vertical="center" wrapText="1"/>
    </xf>
    <xf numFmtId="3" fontId="13" fillId="6" borderId="9" xfId="0" applyNumberFormat="1" applyFont="1" applyFill="1" applyBorder="1" applyAlignment="1">
      <alignment horizontal="right" vertical="center"/>
    </xf>
    <xf numFmtId="3" fontId="13" fillId="0" borderId="9" xfId="0" applyNumberFormat="1" applyFont="1" applyFill="1" applyBorder="1" applyAlignment="1">
      <alignment horizontal="right" vertical="center"/>
    </xf>
    <xf numFmtId="3" fontId="13" fillId="0" borderId="18" xfId="0" applyNumberFormat="1" applyFont="1" applyBorder="1" applyAlignment="1">
      <alignment horizontal="right"/>
    </xf>
    <xf numFmtId="3" fontId="13" fillId="0" borderId="15" xfId="0" applyNumberFormat="1" applyFont="1" applyFill="1" applyBorder="1" applyAlignment="1">
      <alignment horizontal="right"/>
    </xf>
    <xf numFmtId="3" fontId="13" fillId="5" borderId="6" xfId="0" applyNumberFormat="1" applyFont="1" applyFill="1" applyBorder="1" applyAlignment="1">
      <alignment horizontal="right"/>
    </xf>
    <xf numFmtId="3" fontId="13" fillId="5" borderId="6" xfId="0" applyNumberFormat="1" applyFont="1" applyFill="1" applyBorder="1" applyAlignment="1">
      <alignment horizontal="right" vertical="center"/>
    </xf>
    <xf numFmtId="3" fontId="13" fillId="6" borderId="6" xfId="0" applyNumberFormat="1" applyFont="1" applyFill="1" applyBorder="1" applyAlignment="1">
      <alignment horizontal="right"/>
    </xf>
    <xf numFmtId="3" fontId="13" fillId="8" borderId="6" xfId="0" applyNumberFormat="1" applyFont="1" applyFill="1" applyBorder="1" applyAlignment="1">
      <alignment horizontal="right"/>
    </xf>
    <xf numFmtId="3" fontId="13" fillId="8" borderId="6" xfId="0" applyNumberFormat="1" applyFont="1" applyFill="1" applyBorder="1" applyAlignment="1">
      <alignment horizontal="right" vertical="center"/>
    </xf>
    <xf numFmtId="3" fontId="13" fillId="0" borderId="6" xfId="0" applyNumberFormat="1" applyFont="1" applyBorder="1" applyAlignment="1">
      <alignment horizontal="right"/>
    </xf>
    <xf numFmtId="3" fontId="15" fillId="6" borderId="6" xfId="0" applyNumberFormat="1" applyFont="1" applyFill="1" applyBorder="1" applyAlignment="1">
      <alignment horizontal="right" vertical="center"/>
    </xf>
    <xf numFmtId="3" fontId="15" fillId="0" borderId="6" xfId="0" applyNumberFormat="1" applyFont="1" applyFill="1" applyBorder="1" applyAlignment="1">
      <alignment horizontal="right" vertical="center"/>
    </xf>
    <xf numFmtId="0" fontId="1" fillId="2" borderId="25" xfId="0" applyFont="1" applyFill="1" applyBorder="1" applyAlignment="1">
      <alignment horizontal="center" vertical="top"/>
    </xf>
    <xf numFmtId="3" fontId="15" fillId="0" borderId="64" xfId="0" applyNumberFormat="1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 horizontal="right" vertical="center" wrapText="1"/>
    </xf>
    <xf numFmtId="3" fontId="13" fillId="0" borderId="11" xfId="0" applyNumberFormat="1" applyFont="1" applyFill="1" applyBorder="1" applyAlignment="1">
      <alignment horizontal="right" vertical="center"/>
    </xf>
    <xf numFmtId="3" fontId="15" fillId="6" borderId="5" xfId="0" applyNumberFormat="1" applyFont="1" applyFill="1" applyBorder="1" applyAlignment="1">
      <alignment horizontal="right"/>
    </xf>
    <xf numFmtId="3" fontId="17" fillId="0" borderId="6" xfId="0" applyNumberFormat="1" applyFont="1" applyFill="1" applyBorder="1" applyAlignment="1">
      <alignment horizontal="right" vertical="center"/>
    </xf>
    <xf numFmtId="3" fontId="15" fillId="8" borderId="14" xfId="0" applyNumberFormat="1" applyFont="1" applyFill="1" applyBorder="1" applyAlignment="1">
      <alignment horizontal="right"/>
    </xf>
    <xf numFmtId="3" fontId="15" fillId="8" borderId="15" xfId="0" applyNumberFormat="1" applyFont="1" applyFill="1" applyBorder="1" applyAlignment="1">
      <alignment horizontal="right"/>
    </xf>
    <xf numFmtId="3" fontId="14" fillId="5" borderId="5" xfId="0" applyNumberFormat="1" applyFont="1" applyFill="1" applyBorder="1" applyAlignment="1">
      <alignment horizontal="right"/>
    </xf>
    <xf numFmtId="3" fontId="15" fillId="0" borderId="6" xfId="0" applyNumberFormat="1" applyFont="1" applyFill="1" applyBorder="1" applyAlignment="1">
      <alignment horizontal="right"/>
    </xf>
    <xf numFmtId="3" fontId="15" fillId="5" borderId="5" xfId="0" applyNumberFormat="1" applyFont="1" applyFill="1" applyBorder="1" applyAlignment="1">
      <alignment horizontal="right"/>
    </xf>
    <xf numFmtId="3" fontId="15" fillId="8" borderId="5" xfId="0" applyNumberFormat="1" applyFont="1" applyFill="1" applyBorder="1" applyAlignment="1">
      <alignment horizontal="right"/>
    </xf>
    <xf numFmtId="3" fontId="15" fillId="8" borderId="6" xfId="0" applyNumberFormat="1" applyFont="1" applyFill="1" applyBorder="1" applyAlignment="1">
      <alignment horizontal="right"/>
    </xf>
    <xf numFmtId="3" fontId="15" fillId="4" borderId="8" xfId="0" applyNumberFormat="1" applyFont="1" applyFill="1" applyBorder="1" applyAlignment="1">
      <alignment horizontal="right"/>
    </xf>
    <xf numFmtId="3" fontId="15" fillId="4" borderId="9" xfId="0" applyNumberFormat="1" applyFont="1" applyFill="1" applyBorder="1" applyAlignment="1">
      <alignment horizontal="right"/>
    </xf>
    <xf numFmtId="3" fontId="13" fillId="5" borderId="9" xfId="0" applyNumberFormat="1" applyFont="1" applyFill="1" applyBorder="1" applyAlignment="1">
      <alignment horizontal="right"/>
    </xf>
    <xf numFmtId="3" fontId="13" fillId="8" borderId="9" xfId="0" applyNumberFormat="1" applyFont="1" applyFill="1" applyBorder="1" applyAlignment="1">
      <alignment horizontal="right"/>
    </xf>
    <xf numFmtId="3" fontId="13" fillId="0" borderId="28" xfId="0" applyNumberFormat="1" applyFont="1" applyBorder="1" applyAlignment="1">
      <alignment horizontal="right"/>
    </xf>
    <xf numFmtId="3" fontId="13" fillId="0" borderId="29" xfId="0" applyNumberFormat="1" applyFont="1" applyBorder="1" applyAlignment="1">
      <alignment horizontal="right"/>
    </xf>
    <xf numFmtId="3" fontId="15" fillId="0" borderId="14" xfId="0" applyNumberFormat="1" applyFont="1" applyBorder="1" applyAlignment="1">
      <alignment horizontal="right"/>
    </xf>
    <xf numFmtId="3" fontId="13" fillId="4" borderId="11" xfId="0" applyNumberFormat="1" applyFont="1" applyFill="1" applyBorder="1" applyAlignment="1">
      <alignment horizontal="right" vertical="center" wrapText="1"/>
    </xf>
    <xf numFmtId="3" fontId="13" fillId="4" borderId="11" xfId="0" applyNumberFormat="1" applyFont="1" applyFill="1" applyBorder="1" applyAlignment="1">
      <alignment horizontal="right" vertical="center"/>
    </xf>
    <xf numFmtId="3" fontId="16" fillId="0" borderId="6" xfId="1" applyNumberFormat="1" applyFont="1" applyFill="1" applyBorder="1" applyAlignment="1">
      <alignment horizontal="right"/>
    </xf>
    <xf numFmtId="3" fontId="16" fillId="7" borderId="6" xfId="1" applyNumberFormat="1" applyFont="1" applyBorder="1" applyAlignment="1">
      <alignment horizontal="right"/>
    </xf>
    <xf numFmtId="3" fontId="15" fillId="6" borderId="6" xfId="0" applyNumberFormat="1" applyFont="1" applyFill="1" applyBorder="1" applyAlignment="1">
      <alignment horizontal="right"/>
    </xf>
    <xf numFmtId="3" fontId="13" fillId="0" borderId="9" xfId="0" applyNumberFormat="1" applyFont="1" applyBorder="1" applyAlignment="1">
      <alignment horizontal="right"/>
    </xf>
    <xf numFmtId="3" fontId="15" fillId="0" borderId="14" xfId="0" applyNumberFormat="1" applyFont="1" applyFill="1" applyBorder="1" applyAlignment="1">
      <alignment horizontal="right"/>
    </xf>
    <xf numFmtId="3" fontId="13" fillId="4" borderId="15" xfId="0" applyNumberFormat="1" applyFont="1" applyFill="1" applyBorder="1" applyAlignment="1">
      <alignment horizontal="right" vertical="center"/>
    </xf>
    <xf numFmtId="3" fontId="14" fillId="8" borderId="5" xfId="0" applyNumberFormat="1" applyFont="1" applyFill="1" applyBorder="1" applyAlignment="1">
      <alignment horizontal="right"/>
    </xf>
    <xf numFmtId="3" fontId="13" fillId="8" borderId="6" xfId="0" applyNumberFormat="1" applyFont="1" applyFill="1" applyBorder="1" applyAlignment="1">
      <alignment horizontal="right" vertical="center" wrapText="1"/>
    </xf>
    <xf numFmtId="3" fontId="13" fillId="0" borderId="8" xfId="0" applyNumberFormat="1" applyFont="1" applyFill="1" applyBorder="1" applyAlignment="1">
      <alignment horizontal="right"/>
    </xf>
    <xf numFmtId="3" fontId="14" fillId="0" borderId="6" xfId="0" applyNumberFormat="1" applyFont="1" applyFill="1" applyBorder="1" applyAlignment="1">
      <alignment horizontal="right"/>
    </xf>
    <xf numFmtId="3" fontId="14" fillId="0" borderId="6" xfId="0" applyNumberFormat="1" applyFont="1" applyBorder="1" applyAlignment="1">
      <alignment horizontal="right"/>
    </xf>
    <xf numFmtId="3" fontId="14" fillId="0" borderId="6" xfId="0" applyNumberFormat="1" applyFont="1" applyFill="1" applyBorder="1" applyAlignment="1">
      <alignment horizontal="right" vertical="center"/>
    </xf>
    <xf numFmtId="3" fontId="13" fillId="0" borderId="14" xfId="0" applyNumberFormat="1" applyFont="1" applyFill="1" applyBorder="1" applyAlignment="1">
      <alignment horizontal="right"/>
    </xf>
    <xf numFmtId="3" fontId="13" fillId="8" borderId="15" xfId="0" applyNumberFormat="1" applyFont="1" applyFill="1" applyBorder="1" applyAlignment="1">
      <alignment horizontal="right"/>
    </xf>
    <xf numFmtId="3" fontId="13" fillId="4" borderId="15" xfId="0" applyNumberFormat="1" applyFont="1" applyFill="1" applyBorder="1" applyAlignment="1">
      <alignment horizontal="right"/>
    </xf>
    <xf numFmtId="3" fontId="13" fillId="4" borderId="5" xfId="0" applyNumberFormat="1" applyFont="1" applyFill="1" applyBorder="1" applyAlignment="1">
      <alignment horizontal="right"/>
    </xf>
    <xf numFmtId="3" fontId="13" fillId="4" borderId="6" xfId="0" applyNumberFormat="1" applyFont="1" applyFill="1" applyBorder="1" applyAlignment="1">
      <alignment horizontal="right"/>
    </xf>
    <xf numFmtId="3" fontId="15" fillId="4" borderId="5" xfId="0" applyNumberFormat="1" applyFont="1" applyFill="1" applyBorder="1" applyAlignment="1">
      <alignment horizontal="right"/>
    </xf>
    <xf numFmtId="3" fontId="15" fillId="3" borderId="6" xfId="0" applyNumberFormat="1" applyFont="1" applyFill="1" applyBorder="1" applyAlignment="1">
      <alignment horizontal="right"/>
    </xf>
    <xf numFmtId="3" fontId="13" fillId="4" borderId="6" xfId="0" applyNumberFormat="1" applyFont="1" applyFill="1" applyBorder="1" applyAlignment="1">
      <alignment horizontal="right" vertical="center" wrapText="1"/>
    </xf>
    <xf numFmtId="3" fontId="13" fillId="4" borderId="6" xfId="0" applyNumberFormat="1" applyFont="1" applyFill="1" applyBorder="1" applyAlignment="1">
      <alignment horizontal="right" vertical="center"/>
    </xf>
    <xf numFmtId="3" fontId="14" fillId="0" borderId="8" xfId="0" applyNumberFormat="1" applyFont="1" applyFill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1" fillId="0" borderId="30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5" borderId="7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12" borderId="2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8" borderId="14" xfId="0" applyFont="1" applyFill="1" applyBorder="1" applyAlignment="1">
      <alignment horizontal="center"/>
    </xf>
    <xf numFmtId="0" fontId="5" fillId="8" borderId="15" xfId="0" applyFont="1" applyFill="1" applyBorder="1" applyAlignment="1">
      <alignment horizontal="center"/>
    </xf>
    <xf numFmtId="9" fontId="0" fillId="0" borderId="0" xfId="0" applyNumberFormat="1"/>
    <xf numFmtId="0" fontId="0" fillId="0" borderId="35" xfId="0" applyBorder="1"/>
    <xf numFmtId="0" fontId="0" fillId="9" borderId="66" xfId="0" applyFill="1" applyBorder="1"/>
    <xf numFmtId="0" fontId="0" fillId="13" borderId="20" xfId="0" applyFill="1" applyBorder="1"/>
    <xf numFmtId="0" fontId="1" fillId="0" borderId="65" xfId="0" applyFont="1" applyFill="1" applyBorder="1" applyAlignment="1">
      <alignment horizontal="center" vertical="top" wrapText="1"/>
    </xf>
    <xf numFmtId="0" fontId="0" fillId="2" borderId="67" xfId="0" applyFill="1" applyBorder="1"/>
    <xf numFmtId="0" fontId="0" fillId="9" borderId="67" xfId="0" applyFill="1" applyBorder="1"/>
    <xf numFmtId="0" fontId="0" fillId="0" borderId="67" xfId="0" applyFill="1" applyBorder="1"/>
    <xf numFmtId="0" fontId="0" fillId="13" borderId="67" xfId="0" applyFill="1" applyBorder="1"/>
    <xf numFmtId="0" fontId="0" fillId="0" borderId="67" xfId="0" applyBorder="1"/>
    <xf numFmtId="10" fontId="0" fillId="0" borderId="67" xfId="0" applyNumberFormat="1" applyBorder="1"/>
    <xf numFmtId="9" fontId="0" fillId="0" borderId="67" xfId="0" applyNumberFormat="1" applyBorder="1"/>
    <xf numFmtId="0" fontId="5" fillId="0" borderId="9" xfId="0" applyFont="1" applyFill="1" applyBorder="1" applyAlignment="1">
      <alignment horizontal="center" vertical="center"/>
    </xf>
    <xf numFmtId="3" fontId="13" fillId="3" borderId="6" xfId="0" applyNumberFormat="1" applyFont="1" applyFill="1" applyBorder="1" applyAlignment="1">
      <alignment horizontal="right" vertical="center"/>
    </xf>
    <xf numFmtId="3" fontId="13" fillId="0" borderId="6" xfId="0" applyNumberFormat="1" applyFont="1" applyFill="1" applyBorder="1" applyAlignment="1">
      <alignment horizontal="right" vertical="center" wrapText="1"/>
    </xf>
    <xf numFmtId="3" fontId="13" fillId="0" borderId="15" xfId="0" applyNumberFormat="1" applyFont="1" applyFill="1" applyBorder="1" applyAlignment="1">
      <alignment horizontal="right" vertical="center" wrapText="1"/>
    </xf>
    <xf numFmtId="3" fontId="13" fillId="0" borderId="15" xfId="0" applyNumberFormat="1" applyFont="1" applyFill="1" applyBorder="1" applyAlignment="1">
      <alignment horizontal="right" vertical="center"/>
    </xf>
    <xf numFmtId="3" fontId="13" fillId="0" borderId="6" xfId="0" applyNumberFormat="1" applyFont="1" applyFill="1" applyBorder="1" applyAlignment="1">
      <alignment horizontal="right" vertical="center"/>
    </xf>
    <xf numFmtId="3" fontId="13" fillId="6" borderId="6" xfId="0" applyNumberFormat="1" applyFont="1" applyFill="1" applyBorder="1" applyAlignment="1">
      <alignment horizontal="right" vertical="center" wrapText="1"/>
    </xf>
    <xf numFmtId="3" fontId="13" fillId="6" borderId="6" xfId="0" applyNumberFormat="1" applyFont="1" applyFill="1" applyBorder="1" applyAlignment="1">
      <alignment horizontal="right" vertical="center"/>
    </xf>
    <xf numFmtId="3" fontId="13" fillId="0" borderId="9" xfId="0" applyNumberFormat="1" applyFont="1" applyFill="1" applyBorder="1" applyAlignment="1">
      <alignment horizontal="right" vertical="center"/>
    </xf>
    <xf numFmtId="3" fontId="15" fillId="6" borderId="6" xfId="0" applyNumberFormat="1" applyFont="1" applyFill="1" applyBorder="1" applyAlignment="1">
      <alignment horizontal="right" vertical="center"/>
    </xf>
    <xf numFmtId="3" fontId="15" fillId="0" borderId="6" xfId="0" applyNumberFormat="1" applyFont="1" applyFill="1" applyBorder="1" applyAlignment="1">
      <alignment horizontal="right" vertical="center"/>
    </xf>
    <xf numFmtId="3" fontId="14" fillId="0" borderId="6" xfId="0" applyNumberFormat="1" applyFont="1" applyFill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3" fontId="15" fillId="0" borderId="15" xfId="0" applyNumberFormat="1" applyFont="1" applyBorder="1" applyAlignment="1">
      <alignment horizontal="right" vertical="center"/>
    </xf>
    <xf numFmtId="3" fontId="13" fillId="6" borderId="15" xfId="0" applyNumberFormat="1" applyFont="1" applyFill="1" applyBorder="1" applyAlignment="1">
      <alignment horizontal="right" vertical="center"/>
    </xf>
    <xf numFmtId="3" fontId="15" fillId="0" borderId="5" xfId="0" applyNumberFormat="1" applyFont="1" applyBorder="1" applyAlignment="1">
      <alignment horizontal="right" vertical="center"/>
    </xf>
    <xf numFmtId="3" fontId="15" fillId="0" borderId="6" xfId="0" applyNumberFormat="1" applyFont="1" applyBorder="1" applyAlignment="1">
      <alignment horizontal="right" vertical="center"/>
    </xf>
    <xf numFmtId="3" fontId="14" fillId="0" borderId="5" xfId="0" applyNumberFormat="1" applyFont="1" applyFill="1" applyBorder="1" applyAlignment="1">
      <alignment horizontal="right" vertical="center"/>
    </xf>
    <xf numFmtId="3" fontId="15" fillId="0" borderId="5" xfId="0" applyNumberFormat="1" applyFont="1" applyFill="1" applyBorder="1" applyAlignment="1">
      <alignment horizontal="right" vertical="center"/>
    </xf>
    <xf numFmtId="3" fontId="15" fillId="0" borderId="8" xfId="0" applyNumberFormat="1" applyFont="1" applyBorder="1" applyAlignment="1">
      <alignment horizontal="right" vertical="center"/>
    </xf>
    <xf numFmtId="3" fontId="15" fillId="0" borderId="9" xfId="0" applyNumberFormat="1" applyFont="1" applyBorder="1" applyAlignment="1">
      <alignment horizontal="right" vertical="center"/>
    </xf>
    <xf numFmtId="3" fontId="13" fillId="0" borderId="17" xfId="0" applyNumberFormat="1" applyFont="1" applyBorder="1" applyAlignment="1">
      <alignment horizontal="right" vertical="center"/>
    </xf>
    <xf numFmtId="3" fontId="13" fillId="0" borderId="28" xfId="0" applyNumberFormat="1" applyFont="1" applyBorder="1" applyAlignment="1">
      <alignment horizontal="right" vertical="center"/>
    </xf>
    <xf numFmtId="3" fontId="15" fillId="4" borderId="6" xfId="0" applyNumberFormat="1" applyFont="1" applyFill="1" applyBorder="1" applyAlignment="1">
      <alignment horizontal="right" vertical="center"/>
    </xf>
    <xf numFmtId="3" fontId="14" fillId="4" borderId="9" xfId="0" applyNumberFormat="1" applyFont="1" applyFill="1" applyBorder="1" applyAlignment="1">
      <alignment horizontal="right" vertical="center"/>
    </xf>
    <xf numFmtId="3" fontId="15" fillId="6" borderId="6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 wrapText="1"/>
    </xf>
    <xf numFmtId="0" fontId="1" fillId="6" borderId="6" xfId="0" applyFont="1" applyFill="1" applyBorder="1" applyAlignment="1">
      <alignment horizontal="center"/>
    </xf>
    <xf numFmtId="3" fontId="13" fillId="0" borderId="6" xfId="0" applyNumberFormat="1" applyFont="1" applyFill="1" applyBorder="1" applyAlignment="1">
      <alignment horizontal="right" vertical="center" wrapText="1"/>
    </xf>
    <xf numFmtId="3" fontId="13" fillId="0" borderId="15" xfId="0" applyNumberFormat="1" applyFont="1" applyFill="1" applyBorder="1" applyAlignment="1">
      <alignment horizontal="right" vertical="center" wrapText="1"/>
    </xf>
    <xf numFmtId="3" fontId="13" fillId="0" borderId="15" xfId="0" applyNumberFormat="1" applyFont="1" applyFill="1" applyBorder="1" applyAlignment="1">
      <alignment horizontal="right" vertical="center"/>
    </xf>
    <xf numFmtId="3" fontId="13" fillId="0" borderId="6" xfId="0" applyNumberFormat="1" applyFont="1" applyFill="1" applyBorder="1" applyAlignment="1">
      <alignment horizontal="right" vertical="center"/>
    </xf>
    <xf numFmtId="3" fontId="13" fillId="3" borderId="6" xfId="0" applyNumberFormat="1" applyFont="1" applyFill="1" applyBorder="1" applyAlignment="1">
      <alignment horizontal="right"/>
    </xf>
    <xf numFmtId="3" fontId="13" fillId="6" borderId="6" xfId="0" applyNumberFormat="1" applyFont="1" applyFill="1" applyBorder="1" applyAlignment="1">
      <alignment horizontal="right" vertical="center" wrapText="1"/>
    </xf>
    <xf numFmtId="3" fontId="13" fillId="6" borderId="6" xfId="0" applyNumberFormat="1" applyFont="1" applyFill="1" applyBorder="1" applyAlignment="1">
      <alignment horizontal="right" vertical="center"/>
    </xf>
    <xf numFmtId="3" fontId="13" fillId="12" borderId="24" xfId="0" applyNumberFormat="1" applyFont="1" applyFill="1" applyBorder="1" applyAlignment="1">
      <alignment horizontal="right"/>
    </xf>
    <xf numFmtId="3" fontId="13" fillId="0" borderId="9" xfId="0" applyNumberFormat="1" applyFont="1" applyFill="1" applyBorder="1" applyAlignment="1">
      <alignment horizontal="right" vertical="center"/>
    </xf>
    <xf numFmtId="3" fontId="13" fillId="5" borderId="6" xfId="0" applyNumberFormat="1" applyFont="1" applyFill="1" applyBorder="1" applyAlignment="1">
      <alignment horizontal="right" vertical="center"/>
    </xf>
    <xf numFmtId="3" fontId="13" fillId="6" borderId="6" xfId="0" applyNumberFormat="1" applyFont="1" applyFill="1" applyBorder="1" applyAlignment="1">
      <alignment horizontal="right"/>
    </xf>
    <xf numFmtId="3" fontId="13" fillId="8" borderId="6" xfId="0" applyNumberFormat="1" applyFont="1" applyFill="1" applyBorder="1" applyAlignment="1">
      <alignment horizontal="right" vertical="center"/>
    </xf>
    <xf numFmtId="3" fontId="15" fillId="6" borderId="6" xfId="0" applyNumberFormat="1" applyFont="1" applyFill="1" applyBorder="1" applyAlignment="1">
      <alignment horizontal="right" vertical="center"/>
    </xf>
    <xf numFmtId="3" fontId="15" fillId="0" borderId="6" xfId="0" applyNumberFormat="1" applyFont="1" applyFill="1" applyBorder="1" applyAlignment="1">
      <alignment horizontal="right" vertical="center"/>
    </xf>
    <xf numFmtId="3" fontId="15" fillId="0" borderId="6" xfId="0" applyNumberFormat="1" applyFont="1" applyFill="1" applyBorder="1" applyAlignment="1">
      <alignment horizontal="right"/>
    </xf>
    <xf numFmtId="3" fontId="13" fillId="5" borderId="9" xfId="0" applyNumberFormat="1" applyFont="1" applyFill="1" applyBorder="1" applyAlignment="1">
      <alignment horizontal="right"/>
    </xf>
    <xf numFmtId="3" fontId="15" fillId="6" borderId="6" xfId="0" applyNumberFormat="1" applyFont="1" applyFill="1" applyBorder="1" applyAlignment="1">
      <alignment horizontal="right"/>
    </xf>
    <xf numFmtId="3" fontId="14" fillId="8" borderId="5" xfId="0" applyNumberFormat="1" applyFont="1" applyFill="1" applyBorder="1" applyAlignment="1">
      <alignment horizontal="right"/>
    </xf>
    <xf numFmtId="3" fontId="13" fillId="4" borderId="6" xfId="0" applyNumberFormat="1" applyFont="1" applyFill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3" fontId="15" fillId="0" borderId="15" xfId="0" applyNumberFormat="1" applyFont="1" applyBorder="1" applyAlignment="1">
      <alignment horizontal="right" vertical="center"/>
    </xf>
    <xf numFmtId="3" fontId="13" fillId="8" borderId="15" xfId="0" applyNumberFormat="1" applyFont="1" applyFill="1" applyBorder="1" applyAlignment="1">
      <alignment horizontal="right" vertical="center"/>
    </xf>
    <xf numFmtId="3" fontId="15" fillId="0" borderId="5" xfId="0" applyNumberFormat="1" applyFont="1" applyBorder="1" applyAlignment="1">
      <alignment horizontal="right" vertical="center"/>
    </xf>
    <xf numFmtId="3" fontId="15" fillId="0" borderId="6" xfId="0" applyNumberFormat="1" applyFont="1" applyBorder="1" applyAlignment="1">
      <alignment horizontal="right" vertical="center"/>
    </xf>
    <xf numFmtId="3" fontId="13" fillId="8" borderId="5" xfId="0" applyNumberFormat="1" applyFont="1" applyFill="1" applyBorder="1" applyAlignment="1">
      <alignment horizontal="right" vertical="center"/>
    </xf>
    <xf numFmtId="3" fontId="13" fillId="11" borderId="6" xfId="0" applyNumberFormat="1" applyFont="1" applyFill="1" applyBorder="1" applyAlignment="1">
      <alignment horizontal="right" vertical="center"/>
    </xf>
    <xf numFmtId="3" fontId="13" fillId="0" borderId="5" xfId="0" applyNumberFormat="1" applyFont="1" applyFill="1" applyBorder="1" applyAlignment="1">
      <alignment horizontal="right" vertical="center"/>
    </xf>
    <xf numFmtId="3" fontId="15" fillId="0" borderId="5" xfId="0" applyNumberFormat="1" applyFont="1" applyFill="1" applyBorder="1" applyAlignment="1">
      <alignment horizontal="right" vertical="center"/>
    </xf>
    <xf numFmtId="3" fontId="15" fillId="6" borderId="9" xfId="0" applyNumberFormat="1" applyFont="1" applyFill="1" applyBorder="1" applyAlignment="1">
      <alignment horizontal="right" vertical="center"/>
    </xf>
    <xf numFmtId="3" fontId="13" fillId="0" borderId="8" xfId="0" applyNumberFormat="1" applyFont="1" applyFill="1" applyBorder="1" applyAlignment="1">
      <alignment horizontal="right" vertical="center"/>
    </xf>
    <xf numFmtId="3" fontId="13" fillId="4" borderId="9" xfId="0" applyNumberFormat="1" applyFont="1" applyFill="1" applyBorder="1" applyAlignment="1">
      <alignment horizontal="right" vertical="center"/>
    </xf>
    <xf numFmtId="3" fontId="14" fillId="8" borderId="5" xfId="0" applyNumberFormat="1" applyFont="1" applyFill="1" applyBorder="1" applyAlignment="1">
      <alignment horizontal="right" vertical="center"/>
    </xf>
    <xf numFmtId="3" fontId="14" fillId="8" borderId="6" xfId="0" applyNumberFormat="1" applyFont="1" applyFill="1" applyBorder="1" applyAlignment="1">
      <alignment horizontal="right" vertical="center"/>
    </xf>
    <xf numFmtId="3" fontId="13" fillId="14" borderId="6" xfId="0" applyNumberFormat="1" applyFont="1" applyFill="1" applyBorder="1" applyAlignment="1">
      <alignment horizontal="right" vertical="center"/>
    </xf>
    <xf numFmtId="0" fontId="0" fillId="14" borderId="0" xfId="0" applyFill="1"/>
    <xf numFmtId="0" fontId="1" fillId="0" borderId="7" xfId="0" applyFont="1" applyBorder="1" applyAlignment="1">
      <alignment horizontal="center" vertical="center"/>
    </xf>
    <xf numFmtId="3" fontId="13" fillId="6" borderId="24" xfId="0" applyNumberFormat="1" applyFont="1" applyFill="1" applyBorder="1" applyAlignment="1">
      <alignment horizontal="right"/>
    </xf>
    <xf numFmtId="3" fontId="15" fillId="5" borderId="9" xfId="0" applyNumberFormat="1" applyFont="1" applyFill="1" applyBorder="1" applyAlignment="1">
      <alignment horizontal="right"/>
    </xf>
    <xf numFmtId="0" fontId="3" fillId="10" borderId="6" xfId="1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0" borderId="68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0" borderId="69" xfId="0" applyFont="1" applyBorder="1" applyAlignment="1">
      <alignment horizontal="right" vertical="center"/>
    </xf>
    <xf numFmtId="0" fontId="1" fillId="2" borderId="70" xfId="0" applyFont="1" applyFill="1" applyBorder="1" applyAlignment="1">
      <alignment horizontal="center" vertical="top" wrapText="1"/>
    </xf>
    <xf numFmtId="0" fontId="1" fillId="2" borderId="43" xfId="0" applyFont="1" applyFill="1" applyBorder="1" applyAlignment="1">
      <alignment horizontal="center" vertical="top" wrapText="1"/>
    </xf>
    <xf numFmtId="0" fontId="1" fillId="2" borderId="45" xfId="0" applyFont="1" applyFill="1" applyBorder="1" applyAlignment="1">
      <alignment horizontal="center" vertical="top" wrapText="1"/>
    </xf>
    <xf numFmtId="0" fontId="0" fillId="0" borderId="71" xfId="0" applyBorder="1"/>
    <xf numFmtId="0" fontId="0" fillId="0" borderId="72" xfId="0" applyBorder="1"/>
    <xf numFmtId="0" fontId="0" fillId="0" borderId="73" xfId="0" applyBorder="1"/>
    <xf numFmtId="0" fontId="0" fillId="0" borderId="74" xfId="0" applyBorder="1"/>
    <xf numFmtId="0" fontId="0" fillId="0" borderId="5" xfId="0" applyBorder="1"/>
    <xf numFmtId="0" fontId="0" fillId="0" borderId="75" xfId="0" applyBorder="1"/>
    <xf numFmtId="0" fontId="0" fillId="2" borderId="74" xfId="0" applyFill="1" applyBorder="1"/>
    <xf numFmtId="0" fontId="1" fillId="9" borderId="18" xfId="0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center" wrapText="1"/>
    </xf>
    <xf numFmtId="0" fontId="1" fillId="9" borderId="25" xfId="0" applyFont="1" applyFill="1" applyBorder="1" applyAlignment="1">
      <alignment horizontal="center" vertical="center" wrapText="1"/>
    </xf>
    <xf numFmtId="0" fontId="1" fillId="9" borderId="26" xfId="0" applyFont="1" applyFill="1" applyBorder="1" applyAlignment="1">
      <alignment horizontal="center" vertical="center" wrapText="1"/>
    </xf>
    <xf numFmtId="0" fontId="1" fillId="9" borderId="43" xfId="0" applyFont="1" applyFill="1" applyBorder="1" applyAlignment="1">
      <alignment horizontal="center" vertical="center" wrapText="1"/>
    </xf>
    <xf numFmtId="0" fontId="1" fillId="9" borderId="4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3" fontId="13" fillId="0" borderId="6" xfId="0" applyNumberFormat="1" applyFont="1" applyFill="1" applyBorder="1" applyAlignment="1">
      <alignment horizontal="center" vertical="center"/>
    </xf>
    <xf numFmtId="3" fontId="13" fillId="0" borderId="7" xfId="0" applyNumberFormat="1" applyFont="1" applyFill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3" fontId="13" fillId="5" borderId="7" xfId="0" applyNumberFormat="1" applyFont="1" applyFill="1" applyBorder="1" applyAlignment="1">
      <alignment horizontal="center" vertical="center"/>
    </xf>
    <xf numFmtId="3" fontId="13" fillId="5" borderId="6" xfId="0" applyNumberFormat="1" applyFont="1" applyFill="1" applyBorder="1" applyAlignment="1">
      <alignment horizontal="center" vertical="center"/>
    </xf>
    <xf numFmtId="3" fontId="13" fillId="0" borderId="9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3" fontId="13" fillId="0" borderId="52" xfId="0" applyNumberFormat="1" applyFont="1" applyBorder="1" applyAlignment="1">
      <alignment horizontal="center" vertical="center"/>
    </xf>
    <xf numFmtId="3" fontId="13" fillId="8" borderId="6" xfId="0" applyNumberFormat="1" applyFont="1" applyFill="1" applyBorder="1" applyAlignment="1">
      <alignment horizontal="center" vertical="center"/>
    </xf>
    <xf numFmtId="3" fontId="13" fillId="8" borderId="7" xfId="0" applyNumberFormat="1" applyFont="1" applyFill="1" applyBorder="1" applyAlignment="1">
      <alignment horizontal="center" vertical="center"/>
    </xf>
    <xf numFmtId="3" fontId="13" fillId="8" borderId="9" xfId="0" applyNumberFormat="1" applyFont="1" applyFill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3" fontId="15" fillId="0" borderId="6" xfId="0" applyNumberFormat="1" applyFont="1" applyFill="1" applyBorder="1" applyAlignment="1">
      <alignment horizontal="center" vertical="center"/>
    </xf>
    <xf numFmtId="3" fontId="13" fillId="4" borderId="6" xfId="0" applyNumberFormat="1" applyFont="1" applyFill="1" applyBorder="1" applyAlignment="1">
      <alignment horizontal="center" vertical="center"/>
    </xf>
    <xf numFmtId="3" fontId="13" fillId="4" borderId="7" xfId="0" applyNumberFormat="1" applyFont="1" applyFill="1" applyBorder="1" applyAlignment="1">
      <alignment horizontal="center" vertical="center"/>
    </xf>
    <xf numFmtId="3" fontId="15" fillId="6" borderId="6" xfId="0" applyNumberFormat="1" applyFont="1" applyFill="1" applyBorder="1" applyAlignment="1">
      <alignment horizontal="center" vertical="center"/>
    </xf>
    <xf numFmtId="3" fontId="15" fillId="0" borderId="7" xfId="0" applyNumberFormat="1" applyFont="1" applyFill="1" applyBorder="1" applyAlignment="1">
      <alignment horizontal="center" vertical="center"/>
    </xf>
    <xf numFmtId="3" fontId="13" fillId="11" borderId="6" xfId="0" applyNumberFormat="1" applyFont="1" applyFill="1" applyBorder="1" applyAlignment="1">
      <alignment horizontal="center" vertical="center"/>
    </xf>
    <xf numFmtId="3" fontId="13" fillId="11" borderId="7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9" borderId="62" xfId="0" applyFill="1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3" fontId="13" fillId="0" borderId="6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" fillId="0" borderId="0" xfId="0" applyFont="1" applyFill="1" applyAlignment="1">
      <alignment horizontal="center" vertical="top"/>
    </xf>
    <xf numFmtId="3" fontId="13" fillId="0" borderId="11" xfId="0" applyNumberFormat="1" applyFont="1" applyFill="1" applyBorder="1" applyAlignment="1">
      <alignment horizontal="center"/>
    </xf>
    <xf numFmtId="3" fontId="13" fillId="0" borderId="12" xfId="0" applyNumberFormat="1" applyFont="1" applyFill="1" applyBorder="1" applyAlignment="1">
      <alignment horizontal="center"/>
    </xf>
    <xf numFmtId="3" fontId="13" fillId="0" borderId="7" xfId="0" applyNumberFormat="1" applyFont="1" applyFill="1" applyBorder="1" applyAlignment="1">
      <alignment horizontal="center"/>
    </xf>
    <xf numFmtId="3" fontId="13" fillId="0" borderId="9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/>
    </xf>
    <xf numFmtId="3" fontId="13" fillId="0" borderId="18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13" fillId="0" borderId="15" xfId="0" applyNumberFormat="1" applyFont="1" applyFill="1" applyBorder="1" applyAlignment="1">
      <alignment horizontal="center"/>
    </xf>
    <xf numFmtId="3" fontId="13" fillId="0" borderId="16" xfId="0" applyNumberFormat="1" applyFont="1" applyFill="1" applyBorder="1" applyAlignment="1">
      <alignment horizontal="center"/>
    </xf>
    <xf numFmtId="3" fontId="13" fillId="4" borderId="6" xfId="0" applyNumberFormat="1" applyFont="1" applyFill="1" applyBorder="1" applyAlignment="1">
      <alignment horizontal="center"/>
    </xf>
    <xf numFmtId="3" fontId="13" fillId="4" borderId="7" xfId="0" applyNumberFormat="1" applyFont="1" applyFill="1" applyBorder="1" applyAlignment="1">
      <alignment horizontal="center"/>
    </xf>
    <xf numFmtId="3" fontId="13" fillId="6" borderId="6" xfId="0" applyNumberFormat="1" applyFont="1" applyFill="1" applyBorder="1" applyAlignment="1">
      <alignment horizontal="center"/>
    </xf>
    <xf numFmtId="3" fontId="15" fillId="0" borderId="7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14" fontId="10" fillId="9" borderId="2" xfId="0" applyNumberFormat="1" applyFont="1" applyFill="1" applyBorder="1" applyAlignment="1">
      <alignment horizontal="center"/>
    </xf>
    <xf numFmtId="14" fontId="10" fillId="9" borderId="3" xfId="0" applyNumberFormat="1" applyFont="1" applyFill="1" applyBorder="1" applyAlignment="1">
      <alignment horizontal="center"/>
    </xf>
    <xf numFmtId="14" fontId="10" fillId="9" borderId="4" xfId="0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center" vertical="center" textRotation="90"/>
    </xf>
    <xf numFmtId="0" fontId="7" fillId="0" borderId="33" xfId="0" applyFont="1" applyBorder="1" applyAlignment="1">
      <alignment horizontal="center" vertical="center" textRotation="90"/>
    </xf>
    <xf numFmtId="0" fontId="7" fillId="0" borderId="34" xfId="0" applyFont="1" applyBorder="1" applyAlignment="1">
      <alignment horizontal="center" vertical="center" textRotation="90"/>
    </xf>
    <xf numFmtId="0" fontId="7" fillId="0" borderId="40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top"/>
    </xf>
    <xf numFmtId="0" fontId="8" fillId="0" borderId="63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center" textRotation="90"/>
    </xf>
    <xf numFmtId="0" fontId="7" fillId="0" borderId="39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left"/>
    </xf>
    <xf numFmtId="0" fontId="8" fillId="0" borderId="63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</cellXfs>
  <cellStyles count="2">
    <cellStyle name="Dårlig" xfId="1" builtinId="27"/>
    <cellStyle name="Normal" xfId="0" builtinId="0"/>
  </cellStyles>
  <dxfs count="0"/>
  <tableStyles count="0" defaultTableStyle="TableStyleMedium2" defaultPivotStyle="PivotStyleLight16"/>
  <colors>
    <mruColors>
      <color rgb="FFFFCCCC"/>
      <color rgb="FFFFC7CE"/>
      <color rgb="FFE6C8FA"/>
      <color rgb="FFFF3737"/>
      <color rgb="FFDADADA"/>
      <color rgb="FFFF99CC"/>
      <color rgb="FFE6D5E6"/>
      <color rgb="FFFFFFFF"/>
      <color rgb="FFFFCC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ProfilSVV">
  <a:themeElements>
    <a:clrScheme name="Egendefinert 1">
      <a:dk1>
        <a:sysClr val="windowText" lastClr="000000"/>
      </a:dk1>
      <a:lt1>
        <a:sysClr val="window" lastClr="FFFFFF"/>
      </a:lt1>
      <a:dk2>
        <a:srgbClr val="ED9300"/>
      </a:dk2>
      <a:lt2>
        <a:srgbClr val="E1E1E1"/>
      </a:lt2>
      <a:accent1>
        <a:srgbClr val="ED9300"/>
      </a:accent1>
      <a:accent2>
        <a:srgbClr val="3F505A"/>
      </a:accent2>
      <a:accent3>
        <a:srgbClr val="DADADA"/>
      </a:accent3>
      <a:accent4>
        <a:srgbClr val="58B02C"/>
      </a:accent4>
      <a:accent5>
        <a:srgbClr val="008EC2"/>
      </a:accent5>
      <a:accent6>
        <a:srgbClr val="75450B"/>
      </a:accent6>
      <a:hlink>
        <a:srgbClr val="0000FF"/>
      </a:hlink>
      <a:folHlink>
        <a:srgbClr val="800080"/>
      </a:folHlink>
    </a:clrScheme>
    <a:fontScheme name="Custom 1">
      <a:majorFont>
        <a:latin typeface="Lucida Sans Unicode"/>
        <a:ea typeface=""/>
        <a:cs typeface=""/>
      </a:majorFont>
      <a:minorFont>
        <a:latin typeface="Lucida Sans Unicod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1 Statens vegvesen liggende standard norsk.potx [Skrivebeskyttet]" id="{3E198112-B1E4-44BC-8C3E-1CA4DA7E830E}" vid="{29E3B4CA-6E79-4609-AB97-F34C0014226E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23"/>
  <sheetViews>
    <sheetView tabSelected="1" topLeftCell="A88" zoomScale="90" zoomScaleNormal="90" workbookViewId="0">
      <selection activeCell="F125" sqref="F125"/>
    </sheetView>
  </sheetViews>
  <sheetFormatPr baseColWidth="10" defaultRowHeight="22.5" x14ac:dyDescent="0.3"/>
  <cols>
    <col min="1" max="1" width="4" style="15" customWidth="1"/>
    <col min="2" max="2" width="17.88671875" customWidth="1"/>
    <col min="3" max="22" width="7.77734375" customWidth="1"/>
    <col min="23" max="24" width="6.77734375" customWidth="1"/>
    <col min="25" max="25" width="5.77734375" customWidth="1"/>
  </cols>
  <sheetData>
    <row r="1" spans="1:22" ht="15" customHeight="1" thickBot="1" x14ac:dyDescent="0.35">
      <c r="B1" s="48" t="s">
        <v>117</v>
      </c>
      <c r="C1" s="49" t="s">
        <v>81</v>
      </c>
      <c r="D1" s="49"/>
      <c r="E1" s="50" t="s">
        <v>90</v>
      </c>
      <c r="F1" s="51"/>
      <c r="G1" s="51"/>
      <c r="H1" s="51"/>
      <c r="I1" s="72" t="s">
        <v>127</v>
      </c>
      <c r="J1" s="46"/>
      <c r="K1" s="47"/>
      <c r="L1" s="47"/>
      <c r="M1" s="47"/>
    </row>
    <row r="2" spans="1:22" ht="15" customHeight="1" thickBot="1" x14ac:dyDescent="0.3">
      <c r="A2" s="516" t="s">
        <v>108</v>
      </c>
      <c r="B2" s="518" t="s">
        <v>118</v>
      </c>
      <c r="C2" s="504" t="s">
        <v>0</v>
      </c>
      <c r="D2" s="505"/>
      <c r="E2" s="505"/>
      <c r="F2" s="505"/>
      <c r="G2" s="505"/>
      <c r="H2" s="505"/>
      <c r="I2" s="505"/>
      <c r="J2" s="505"/>
      <c r="K2" s="505"/>
      <c r="L2" s="506"/>
      <c r="M2" s="507">
        <v>45657</v>
      </c>
      <c r="N2" s="508"/>
      <c r="O2" s="508"/>
      <c r="P2" s="508"/>
      <c r="Q2" s="508"/>
      <c r="R2" s="508"/>
      <c r="S2" s="508"/>
      <c r="T2" s="508"/>
      <c r="U2" s="508"/>
      <c r="V2" s="509"/>
    </row>
    <row r="3" spans="1:22" ht="26.25" customHeight="1" thickBot="1" x14ac:dyDescent="0.25">
      <c r="A3" s="517"/>
      <c r="B3" s="519"/>
      <c r="C3" s="384" t="s">
        <v>82</v>
      </c>
      <c r="D3" s="385" t="s">
        <v>83</v>
      </c>
      <c r="E3" s="386" t="s">
        <v>71</v>
      </c>
      <c r="F3" s="385" t="s">
        <v>94</v>
      </c>
      <c r="G3" s="385" t="s">
        <v>95</v>
      </c>
      <c r="H3" s="385" t="s">
        <v>96</v>
      </c>
      <c r="I3" s="385" t="s">
        <v>72</v>
      </c>
      <c r="J3" s="385" t="s">
        <v>73</v>
      </c>
      <c r="K3" s="385" t="s">
        <v>93</v>
      </c>
      <c r="L3" s="387" t="s">
        <v>89</v>
      </c>
      <c r="M3" s="34" t="s">
        <v>82</v>
      </c>
      <c r="N3" s="34" t="s">
        <v>83</v>
      </c>
      <c r="O3" s="35" t="s">
        <v>71</v>
      </c>
      <c r="P3" s="174" t="s">
        <v>119</v>
      </c>
      <c r="Q3" s="35" t="s">
        <v>95</v>
      </c>
      <c r="R3" s="34" t="s">
        <v>96</v>
      </c>
      <c r="S3" s="175" t="s">
        <v>72</v>
      </c>
      <c r="T3" s="34" t="s">
        <v>73</v>
      </c>
      <c r="U3" s="34" t="s">
        <v>93</v>
      </c>
      <c r="V3" s="36" t="s">
        <v>89</v>
      </c>
    </row>
    <row r="4" spans="1:22" ht="14.25" x14ac:dyDescent="0.2">
      <c r="A4" s="511"/>
      <c r="B4" s="316" t="s">
        <v>33</v>
      </c>
      <c r="C4" s="317" t="s">
        <v>91</v>
      </c>
      <c r="D4" s="318" t="s">
        <v>91</v>
      </c>
      <c r="E4" s="318" t="s">
        <v>91</v>
      </c>
      <c r="F4" s="144" t="s">
        <v>91</v>
      </c>
      <c r="G4" s="144" t="s">
        <v>91</v>
      </c>
      <c r="H4" s="145" t="s">
        <v>91</v>
      </c>
      <c r="I4" s="318" t="s">
        <v>91</v>
      </c>
      <c r="J4" s="319" t="s">
        <v>91</v>
      </c>
      <c r="K4" s="145"/>
      <c r="L4" s="320"/>
      <c r="M4" s="317" t="s">
        <v>91</v>
      </c>
      <c r="N4" s="318" t="s">
        <v>91</v>
      </c>
      <c r="O4" s="318" t="s">
        <v>91</v>
      </c>
      <c r="P4" s="145" t="s">
        <v>91</v>
      </c>
      <c r="Q4" s="145" t="s">
        <v>91</v>
      </c>
      <c r="R4" s="145" t="s">
        <v>91</v>
      </c>
      <c r="S4" s="318" t="s">
        <v>91</v>
      </c>
      <c r="T4" s="319" t="s">
        <v>91</v>
      </c>
      <c r="U4" s="145"/>
      <c r="V4" s="151"/>
    </row>
    <row r="5" spans="1:22" ht="14.25" x14ac:dyDescent="0.2">
      <c r="A5" s="511"/>
      <c r="B5" s="321" t="s">
        <v>59</v>
      </c>
      <c r="C5" s="166" t="s">
        <v>91</v>
      </c>
      <c r="D5" s="167" t="s">
        <v>91</v>
      </c>
      <c r="E5" s="167" t="s">
        <v>91</v>
      </c>
      <c r="F5" s="146" t="s">
        <v>91</v>
      </c>
      <c r="G5" s="146" t="s">
        <v>91</v>
      </c>
      <c r="H5" s="167" t="s">
        <v>91</v>
      </c>
      <c r="I5" s="167" t="s">
        <v>91</v>
      </c>
      <c r="J5" s="167" t="s">
        <v>91</v>
      </c>
      <c r="K5" s="167"/>
      <c r="L5" s="322"/>
      <c r="M5" s="323"/>
      <c r="N5" s="10"/>
      <c r="O5" s="10"/>
      <c r="P5" s="10"/>
      <c r="Q5" s="10"/>
      <c r="R5" s="10"/>
      <c r="S5" s="10"/>
      <c r="T5" s="10"/>
      <c r="U5" s="167"/>
      <c r="V5" s="118"/>
    </row>
    <row r="6" spans="1:22" ht="14.25" x14ac:dyDescent="0.2">
      <c r="A6" s="511"/>
      <c r="B6" s="321" t="s">
        <v>60</v>
      </c>
      <c r="C6" s="166" t="s">
        <v>91</v>
      </c>
      <c r="D6" s="167" t="s">
        <v>91</v>
      </c>
      <c r="E6" s="167" t="s">
        <v>91</v>
      </c>
      <c r="F6" s="146" t="s">
        <v>91</v>
      </c>
      <c r="G6" s="146" t="s">
        <v>91</v>
      </c>
      <c r="H6" s="167" t="s">
        <v>91</v>
      </c>
      <c r="I6" s="167" t="s">
        <v>91</v>
      </c>
      <c r="J6" s="167"/>
      <c r="K6" s="167"/>
      <c r="L6" s="322"/>
      <c r="M6" s="323"/>
      <c r="N6" s="10"/>
      <c r="O6" s="10"/>
      <c r="P6" s="10"/>
      <c r="Q6" s="10"/>
      <c r="R6" s="10"/>
      <c r="S6" s="10"/>
      <c r="T6" s="167"/>
      <c r="U6" s="167"/>
      <c r="V6" s="118"/>
    </row>
    <row r="7" spans="1:22" ht="14.25" x14ac:dyDescent="0.2">
      <c r="A7" s="511"/>
      <c r="B7" s="321" t="s">
        <v>101</v>
      </c>
      <c r="C7" s="154"/>
      <c r="D7" s="167"/>
      <c r="E7" s="167"/>
      <c r="F7" s="146" t="s">
        <v>135</v>
      </c>
      <c r="G7" s="146" t="s">
        <v>135</v>
      </c>
      <c r="H7" s="167" t="s">
        <v>135</v>
      </c>
      <c r="I7" s="167"/>
      <c r="J7" s="167"/>
      <c r="K7" s="167"/>
      <c r="L7" s="322"/>
      <c r="M7" s="166" t="s">
        <v>91</v>
      </c>
      <c r="N7" s="167" t="s">
        <v>91</v>
      </c>
      <c r="O7" s="167" t="s">
        <v>91</v>
      </c>
      <c r="P7" s="167" t="s">
        <v>91</v>
      </c>
      <c r="Q7" s="167" t="s">
        <v>91</v>
      </c>
      <c r="R7" s="167"/>
      <c r="S7" s="148" t="s">
        <v>91</v>
      </c>
      <c r="T7" s="167"/>
      <c r="U7" s="167"/>
      <c r="V7" s="118"/>
    </row>
    <row r="8" spans="1:22" ht="14.25" x14ac:dyDescent="0.2">
      <c r="A8" s="511"/>
      <c r="B8" s="324" t="s">
        <v>74</v>
      </c>
      <c r="C8" s="166" t="s">
        <v>91</v>
      </c>
      <c r="D8" s="167" t="s">
        <v>91</v>
      </c>
      <c r="E8" s="167" t="s">
        <v>91</v>
      </c>
      <c r="F8" s="146" t="s">
        <v>91</v>
      </c>
      <c r="G8" s="146" t="s">
        <v>91</v>
      </c>
      <c r="H8" s="167" t="s">
        <v>135</v>
      </c>
      <c r="I8" s="167" t="s">
        <v>91</v>
      </c>
      <c r="J8" s="325" t="s">
        <v>91</v>
      </c>
      <c r="K8" s="167"/>
      <c r="L8" s="322"/>
      <c r="M8" s="166" t="s">
        <v>91</v>
      </c>
      <c r="N8" s="167" t="s">
        <v>91</v>
      </c>
      <c r="O8" s="167" t="s">
        <v>91</v>
      </c>
      <c r="P8" s="146" t="s">
        <v>91</v>
      </c>
      <c r="Q8" s="146" t="s">
        <v>91</v>
      </c>
      <c r="R8" s="167" t="s">
        <v>135</v>
      </c>
      <c r="S8" s="167" t="s">
        <v>91</v>
      </c>
      <c r="T8" s="325" t="s">
        <v>91</v>
      </c>
      <c r="U8" s="167"/>
      <c r="V8" s="118"/>
    </row>
    <row r="9" spans="1:22" ht="14.25" x14ac:dyDescent="0.2">
      <c r="A9" s="511"/>
      <c r="B9" s="324" t="s">
        <v>75</v>
      </c>
      <c r="C9" s="166" t="s">
        <v>91</v>
      </c>
      <c r="D9" s="167" t="s">
        <v>91</v>
      </c>
      <c r="E9" s="167" t="s">
        <v>91</v>
      </c>
      <c r="F9" s="146" t="s">
        <v>91</v>
      </c>
      <c r="G9" s="146" t="s">
        <v>91</v>
      </c>
      <c r="H9" s="167" t="s">
        <v>135</v>
      </c>
      <c r="I9" s="167" t="s">
        <v>91</v>
      </c>
      <c r="J9" s="167" t="s">
        <v>91</v>
      </c>
      <c r="K9" s="167"/>
      <c r="L9" s="322"/>
      <c r="M9" s="323"/>
      <c r="N9" s="10"/>
      <c r="O9" s="10"/>
      <c r="P9" s="10"/>
      <c r="Q9" s="10"/>
      <c r="R9" s="10"/>
      <c r="S9" s="10"/>
      <c r="T9" s="10"/>
      <c r="U9" s="167"/>
      <c r="V9" s="118"/>
    </row>
    <row r="10" spans="1:22" ht="14.25" x14ac:dyDescent="0.2">
      <c r="A10" s="511"/>
      <c r="B10" s="321" t="s">
        <v>102</v>
      </c>
      <c r="C10" s="154"/>
      <c r="D10" s="167"/>
      <c r="E10" s="167"/>
      <c r="F10" s="146" t="s">
        <v>135</v>
      </c>
      <c r="G10" s="146" t="s">
        <v>135</v>
      </c>
      <c r="H10" s="167" t="s">
        <v>135</v>
      </c>
      <c r="I10" s="167"/>
      <c r="J10" s="167"/>
      <c r="K10" s="167"/>
      <c r="L10" s="322"/>
      <c r="M10" s="166" t="s">
        <v>91</v>
      </c>
      <c r="N10" s="167" t="s">
        <v>91</v>
      </c>
      <c r="O10" s="167" t="s">
        <v>91</v>
      </c>
      <c r="P10" s="167" t="s">
        <v>91</v>
      </c>
      <c r="Q10" s="167" t="s">
        <v>91</v>
      </c>
      <c r="R10" s="167"/>
      <c r="S10" s="167" t="s">
        <v>91</v>
      </c>
      <c r="T10" s="167"/>
      <c r="U10" s="167"/>
      <c r="V10" s="118"/>
    </row>
    <row r="11" spans="1:22" ht="14.25" x14ac:dyDescent="0.2">
      <c r="A11" s="511"/>
      <c r="B11" s="324" t="s">
        <v>61</v>
      </c>
      <c r="C11" s="166" t="s">
        <v>91</v>
      </c>
      <c r="D11" s="167"/>
      <c r="E11" s="167" t="s">
        <v>91</v>
      </c>
      <c r="F11" s="146" t="s">
        <v>91</v>
      </c>
      <c r="G11" s="146" t="s">
        <v>91</v>
      </c>
      <c r="H11" s="167" t="s">
        <v>91</v>
      </c>
      <c r="I11" s="167"/>
      <c r="J11" s="167"/>
      <c r="K11" s="167"/>
      <c r="L11" s="322"/>
      <c r="M11" s="326"/>
      <c r="N11" s="168"/>
      <c r="O11" s="168"/>
      <c r="P11" s="162"/>
      <c r="Q11" s="162"/>
      <c r="R11" s="162"/>
      <c r="S11" s="327"/>
      <c r="T11" s="327"/>
      <c r="U11" s="327"/>
      <c r="V11" s="328"/>
    </row>
    <row r="12" spans="1:22" ht="14.25" x14ac:dyDescent="0.2">
      <c r="A12" s="511"/>
      <c r="B12" s="324" t="s">
        <v>103</v>
      </c>
      <c r="C12" s="166"/>
      <c r="D12" s="167"/>
      <c r="E12" s="167"/>
      <c r="F12" s="146" t="s">
        <v>135</v>
      </c>
      <c r="G12" s="146" t="s">
        <v>135</v>
      </c>
      <c r="H12" s="167" t="s">
        <v>135</v>
      </c>
      <c r="I12" s="167"/>
      <c r="J12" s="167"/>
      <c r="K12" s="167"/>
      <c r="L12" s="322"/>
      <c r="M12" s="166" t="s">
        <v>91</v>
      </c>
      <c r="N12" s="167" t="s">
        <v>91</v>
      </c>
      <c r="O12" s="167" t="s">
        <v>91</v>
      </c>
      <c r="P12" s="167" t="s">
        <v>91</v>
      </c>
      <c r="Q12" s="167" t="s">
        <v>91</v>
      </c>
      <c r="R12" s="167" t="s">
        <v>91</v>
      </c>
      <c r="S12" s="327"/>
      <c r="T12" s="327"/>
      <c r="U12" s="327"/>
      <c r="V12" s="424" t="s">
        <v>91</v>
      </c>
    </row>
    <row r="13" spans="1:22" ht="14.25" x14ac:dyDescent="0.2">
      <c r="A13" s="511"/>
      <c r="B13" s="324" t="s">
        <v>104</v>
      </c>
      <c r="C13" s="166"/>
      <c r="D13" s="167"/>
      <c r="E13" s="167"/>
      <c r="F13" s="146" t="s">
        <v>135</v>
      </c>
      <c r="G13" s="146" t="s">
        <v>135</v>
      </c>
      <c r="H13" s="167" t="s">
        <v>135</v>
      </c>
      <c r="I13" s="167"/>
      <c r="J13" s="167"/>
      <c r="K13" s="167"/>
      <c r="L13" s="322" t="s">
        <v>91</v>
      </c>
      <c r="M13" s="166"/>
      <c r="N13" s="167"/>
      <c r="O13" s="167"/>
      <c r="P13" s="167"/>
      <c r="Q13" s="167"/>
      <c r="R13" s="167"/>
      <c r="S13" s="167"/>
      <c r="T13" s="167"/>
      <c r="U13" s="167"/>
      <c r="V13" s="329"/>
    </row>
    <row r="14" spans="1:22" ht="14.25" x14ac:dyDescent="0.2">
      <c r="A14" s="511"/>
      <c r="B14" s="324" t="s">
        <v>68</v>
      </c>
      <c r="C14" s="156"/>
      <c r="D14" s="167" t="s">
        <v>91</v>
      </c>
      <c r="E14" s="167"/>
      <c r="F14" s="146" t="s">
        <v>135</v>
      </c>
      <c r="G14" s="146" t="s">
        <v>135</v>
      </c>
      <c r="H14" s="167" t="s">
        <v>135</v>
      </c>
      <c r="I14" s="167" t="s">
        <v>91</v>
      </c>
      <c r="J14" s="167" t="s">
        <v>91</v>
      </c>
      <c r="K14" s="167" t="s">
        <v>91</v>
      </c>
      <c r="L14" s="322"/>
      <c r="M14" s="156" t="s">
        <v>91</v>
      </c>
      <c r="N14" s="167" t="s">
        <v>91</v>
      </c>
      <c r="O14" s="167"/>
      <c r="P14" s="167"/>
      <c r="Q14" s="167"/>
      <c r="R14" s="167"/>
      <c r="S14" s="167" t="s">
        <v>91</v>
      </c>
      <c r="T14" s="167" t="s">
        <v>91</v>
      </c>
      <c r="U14" s="167" t="s">
        <v>91</v>
      </c>
      <c r="V14" s="118"/>
    </row>
    <row r="15" spans="1:22" ht="14.25" x14ac:dyDescent="0.2">
      <c r="A15" s="511"/>
      <c r="B15" s="324" t="s">
        <v>62</v>
      </c>
      <c r="C15" s="166" t="s">
        <v>91</v>
      </c>
      <c r="D15" s="146" t="s">
        <v>91</v>
      </c>
      <c r="E15" s="146" t="s">
        <v>91</v>
      </c>
      <c r="F15" s="146" t="s">
        <v>91</v>
      </c>
      <c r="G15" s="146" t="s">
        <v>91</v>
      </c>
      <c r="H15" s="167" t="s">
        <v>135</v>
      </c>
      <c r="I15" s="167" t="s">
        <v>91</v>
      </c>
      <c r="J15" s="167" t="s">
        <v>91</v>
      </c>
      <c r="K15" s="167" t="s">
        <v>91</v>
      </c>
      <c r="L15" s="322"/>
      <c r="M15" s="330" t="s">
        <v>91</v>
      </c>
      <c r="N15" s="148" t="s">
        <v>91</v>
      </c>
      <c r="O15" s="148" t="s">
        <v>91</v>
      </c>
      <c r="P15" s="10"/>
      <c r="Q15" s="148" t="s">
        <v>91</v>
      </c>
      <c r="R15" s="10"/>
      <c r="S15" s="10"/>
      <c r="T15" s="10"/>
      <c r="U15" s="10"/>
      <c r="V15" s="118"/>
    </row>
    <row r="16" spans="1:22" ht="14.25" x14ac:dyDescent="0.2">
      <c r="A16" s="511"/>
      <c r="B16" s="324" t="s">
        <v>34</v>
      </c>
      <c r="C16" s="166" t="s">
        <v>91</v>
      </c>
      <c r="D16" s="167" t="s">
        <v>91</v>
      </c>
      <c r="E16" s="167" t="s">
        <v>91</v>
      </c>
      <c r="F16" s="146" t="s">
        <v>91</v>
      </c>
      <c r="G16" s="146" t="s">
        <v>91</v>
      </c>
      <c r="H16" s="8" t="s">
        <v>91</v>
      </c>
      <c r="I16" s="167"/>
      <c r="J16" s="167"/>
      <c r="K16" s="167"/>
      <c r="L16" s="322"/>
      <c r="M16" s="166" t="s">
        <v>91</v>
      </c>
      <c r="N16" s="167" t="s">
        <v>91</v>
      </c>
      <c r="O16" s="167" t="s">
        <v>91</v>
      </c>
      <c r="P16" s="167" t="s">
        <v>91</v>
      </c>
      <c r="Q16" s="167" t="s">
        <v>91</v>
      </c>
      <c r="R16" s="167" t="s">
        <v>91</v>
      </c>
      <c r="S16" s="167"/>
      <c r="T16" s="167"/>
      <c r="U16" s="167"/>
      <c r="V16" s="118"/>
    </row>
    <row r="17" spans="1:22" ht="14.25" x14ac:dyDescent="0.2">
      <c r="A17" s="511"/>
      <c r="B17" s="324" t="s">
        <v>63</v>
      </c>
      <c r="C17" s="166" t="s">
        <v>91</v>
      </c>
      <c r="D17" s="167" t="s">
        <v>91</v>
      </c>
      <c r="E17" s="167" t="s">
        <v>91</v>
      </c>
      <c r="F17" s="146" t="s">
        <v>135</v>
      </c>
      <c r="G17" s="147" t="s">
        <v>91</v>
      </c>
      <c r="H17" s="167" t="s">
        <v>135</v>
      </c>
      <c r="I17" s="167" t="s">
        <v>91</v>
      </c>
      <c r="J17" s="167"/>
      <c r="K17" s="167"/>
      <c r="L17" s="322"/>
      <c r="M17" s="323"/>
      <c r="N17" s="10"/>
      <c r="O17" s="10"/>
      <c r="P17" s="167"/>
      <c r="Q17" s="10"/>
      <c r="R17" s="167"/>
      <c r="S17" s="10"/>
      <c r="T17" s="167"/>
      <c r="U17" s="167"/>
      <c r="V17" s="118"/>
    </row>
    <row r="18" spans="1:22" ht="14.25" x14ac:dyDescent="0.2">
      <c r="A18" s="511"/>
      <c r="B18" s="324" t="s">
        <v>64</v>
      </c>
      <c r="C18" s="166" t="s">
        <v>91</v>
      </c>
      <c r="D18" s="167" t="s">
        <v>91</v>
      </c>
      <c r="E18" s="167" t="s">
        <v>91</v>
      </c>
      <c r="F18" s="147" t="s">
        <v>91</v>
      </c>
      <c r="G18" s="146" t="s">
        <v>91</v>
      </c>
      <c r="H18" s="167" t="s">
        <v>135</v>
      </c>
      <c r="I18" s="167" t="s">
        <v>91</v>
      </c>
      <c r="J18" s="167" t="s">
        <v>91</v>
      </c>
      <c r="K18" s="167"/>
      <c r="L18" s="322"/>
      <c r="M18" s="166" t="s">
        <v>91</v>
      </c>
      <c r="N18" s="167" t="s">
        <v>91</v>
      </c>
      <c r="O18" s="167" t="s">
        <v>91</v>
      </c>
      <c r="P18" s="10"/>
      <c r="Q18" s="8" t="s">
        <v>91</v>
      </c>
      <c r="R18" s="167"/>
      <c r="S18" s="148" t="s">
        <v>91</v>
      </c>
      <c r="T18" s="148" t="s">
        <v>91</v>
      </c>
      <c r="U18" s="167"/>
      <c r="V18" s="118"/>
    </row>
    <row r="19" spans="1:22" ht="14.25" x14ac:dyDescent="0.2">
      <c r="A19" s="511"/>
      <c r="B19" s="324" t="s">
        <v>65</v>
      </c>
      <c r="C19" s="166" t="s">
        <v>91</v>
      </c>
      <c r="D19" s="167" t="s">
        <v>91</v>
      </c>
      <c r="E19" s="167" t="s">
        <v>91</v>
      </c>
      <c r="F19" s="147" t="s">
        <v>91</v>
      </c>
      <c r="G19" s="146" t="s">
        <v>91</v>
      </c>
      <c r="H19" s="167" t="s">
        <v>135</v>
      </c>
      <c r="I19" s="167" t="s">
        <v>91</v>
      </c>
      <c r="J19" s="167"/>
      <c r="K19" s="167"/>
      <c r="L19" s="322"/>
      <c r="M19" s="323"/>
      <c r="N19" s="10"/>
      <c r="O19" s="10"/>
      <c r="P19" s="10"/>
      <c r="Q19" s="167"/>
      <c r="R19" s="167"/>
      <c r="S19" s="10"/>
      <c r="T19" s="167"/>
      <c r="U19" s="167"/>
      <c r="V19" s="118"/>
    </row>
    <row r="20" spans="1:22" ht="14.25" x14ac:dyDescent="0.2">
      <c r="A20" s="511"/>
      <c r="B20" s="324" t="s">
        <v>105</v>
      </c>
      <c r="C20" s="156"/>
      <c r="D20" s="167"/>
      <c r="E20" s="167"/>
      <c r="F20" s="381" t="s">
        <v>135</v>
      </c>
      <c r="G20" s="146" t="s">
        <v>135</v>
      </c>
      <c r="H20" s="167" t="s">
        <v>135</v>
      </c>
      <c r="I20" s="167"/>
      <c r="J20" s="167"/>
      <c r="K20" s="167"/>
      <c r="L20" s="322" t="s">
        <v>91</v>
      </c>
      <c r="M20" s="166" t="s">
        <v>91</v>
      </c>
      <c r="N20" s="167" t="s">
        <v>91</v>
      </c>
      <c r="O20" s="167" t="s">
        <v>91</v>
      </c>
      <c r="P20" s="10"/>
      <c r="Q20" s="167" t="s">
        <v>91</v>
      </c>
      <c r="R20" s="167"/>
      <c r="S20" s="167"/>
      <c r="T20" s="167"/>
      <c r="U20" s="167"/>
      <c r="V20" s="118" t="s">
        <v>91</v>
      </c>
    </row>
    <row r="21" spans="1:22" ht="14.25" x14ac:dyDescent="0.2">
      <c r="A21" s="511"/>
      <c r="B21" s="324" t="s">
        <v>66</v>
      </c>
      <c r="C21" s="166" t="s">
        <v>91</v>
      </c>
      <c r="D21" s="167" t="s">
        <v>91</v>
      </c>
      <c r="E21" s="167" t="s">
        <v>91</v>
      </c>
      <c r="F21" s="146" t="s">
        <v>91</v>
      </c>
      <c r="G21" s="146" t="s">
        <v>91</v>
      </c>
      <c r="H21" s="167" t="s">
        <v>91</v>
      </c>
      <c r="I21" s="167" t="s">
        <v>91</v>
      </c>
      <c r="J21" s="167" t="s">
        <v>91</v>
      </c>
      <c r="K21" s="167" t="s">
        <v>91</v>
      </c>
      <c r="L21" s="322"/>
      <c r="M21" s="166" t="s">
        <v>91</v>
      </c>
      <c r="N21" s="167" t="s">
        <v>91</v>
      </c>
      <c r="O21" s="167" t="s">
        <v>91</v>
      </c>
      <c r="P21" s="167" t="s">
        <v>91</v>
      </c>
      <c r="Q21" s="8" t="s">
        <v>91</v>
      </c>
      <c r="R21" s="8" t="s">
        <v>91</v>
      </c>
      <c r="S21" s="167" t="s">
        <v>91</v>
      </c>
      <c r="T21" s="167" t="s">
        <v>91</v>
      </c>
      <c r="U21" s="10"/>
      <c r="V21" s="118"/>
    </row>
    <row r="22" spans="1:22" ht="14.25" x14ac:dyDescent="0.2">
      <c r="A22" s="511"/>
      <c r="B22" s="324" t="s">
        <v>67</v>
      </c>
      <c r="C22" s="166" t="s">
        <v>91</v>
      </c>
      <c r="D22" s="167" t="s">
        <v>91</v>
      </c>
      <c r="E22" s="167" t="s">
        <v>91</v>
      </c>
      <c r="F22" s="147" t="s">
        <v>91</v>
      </c>
      <c r="G22" s="147" t="s">
        <v>91</v>
      </c>
      <c r="H22" s="148" t="s">
        <v>91</v>
      </c>
      <c r="I22" s="167"/>
      <c r="J22" s="167"/>
      <c r="K22" s="167"/>
      <c r="L22" s="322"/>
      <c r="M22" s="166" t="s">
        <v>91</v>
      </c>
      <c r="N22" s="167" t="s">
        <v>91</v>
      </c>
      <c r="O22" s="167" t="s">
        <v>91</v>
      </c>
      <c r="P22" s="148" t="s">
        <v>91</v>
      </c>
      <c r="Q22" s="43" t="s">
        <v>91</v>
      </c>
      <c r="R22" s="10"/>
      <c r="S22" s="167"/>
      <c r="T22" s="167"/>
      <c r="U22" s="167"/>
      <c r="V22" s="118"/>
    </row>
    <row r="23" spans="1:22" ht="14.25" x14ac:dyDescent="0.2">
      <c r="A23" s="511"/>
      <c r="B23" s="324" t="s">
        <v>35</v>
      </c>
      <c r="C23" s="166" t="s">
        <v>91</v>
      </c>
      <c r="D23" s="167" t="s">
        <v>91</v>
      </c>
      <c r="E23" s="167" t="s">
        <v>91</v>
      </c>
      <c r="F23" s="146" t="s">
        <v>91</v>
      </c>
      <c r="G23" s="146" t="s">
        <v>91</v>
      </c>
      <c r="H23" s="167" t="s">
        <v>135</v>
      </c>
      <c r="I23" s="167" t="s">
        <v>91</v>
      </c>
      <c r="J23" s="167" t="s">
        <v>91</v>
      </c>
      <c r="K23" s="167" t="s">
        <v>91</v>
      </c>
      <c r="L23" s="322"/>
      <c r="M23" s="330" t="s">
        <v>91</v>
      </c>
      <c r="N23" s="148" t="s">
        <v>91</v>
      </c>
      <c r="O23" s="148" t="s">
        <v>91</v>
      </c>
      <c r="P23" s="167" t="s">
        <v>91</v>
      </c>
      <c r="Q23" s="157" t="s">
        <v>91</v>
      </c>
      <c r="R23" s="167"/>
      <c r="S23" s="167" t="s">
        <v>91</v>
      </c>
      <c r="T23" s="167" t="s">
        <v>91</v>
      </c>
      <c r="U23" s="167" t="s">
        <v>91</v>
      </c>
      <c r="V23" s="118"/>
    </row>
    <row r="24" spans="1:22" s="140" customFormat="1" ht="14.25" x14ac:dyDescent="0.2">
      <c r="A24" s="511"/>
      <c r="B24" s="324" t="s">
        <v>136</v>
      </c>
      <c r="C24" s="166"/>
      <c r="D24" s="167"/>
      <c r="E24" s="167"/>
      <c r="F24" s="146"/>
      <c r="G24" s="146"/>
      <c r="H24" s="167"/>
      <c r="I24" s="331"/>
      <c r="J24" s="332" t="s">
        <v>91</v>
      </c>
      <c r="K24" s="331" t="s">
        <v>91</v>
      </c>
      <c r="L24" s="331"/>
      <c r="M24" s="323"/>
      <c r="N24" s="10"/>
      <c r="O24" s="10"/>
      <c r="P24" s="10"/>
      <c r="Q24" s="10"/>
      <c r="R24" s="10"/>
      <c r="S24" s="10"/>
      <c r="T24" s="10"/>
      <c r="U24" s="10"/>
      <c r="V24" s="329"/>
    </row>
    <row r="25" spans="1:22" ht="14.25" x14ac:dyDescent="0.2">
      <c r="A25" s="511"/>
      <c r="B25" s="324" t="s">
        <v>69</v>
      </c>
      <c r="C25" s="166"/>
      <c r="D25" s="167"/>
      <c r="E25" s="167"/>
      <c r="F25" s="146"/>
      <c r="G25" s="146"/>
      <c r="H25" s="167"/>
      <c r="I25" s="167"/>
      <c r="J25" s="167"/>
      <c r="K25" s="167"/>
      <c r="L25" s="322"/>
      <c r="M25" s="166"/>
      <c r="N25" s="167"/>
      <c r="O25" s="167"/>
      <c r="P25" s="167"/>
      <c r="Q25" s="157"/>
      <c r="R25" s="167"/>
      <c r="S25" s="167" t="s">
        <v>91</v>
      </c>
      <c r="T25" s="325" t="s">
        <v>91</v>
      </c>
      <c r="U25" s="167" t="s">
        <v>91</v>
      </c>
      <c r="V25" s="118"/>
    </row>
    <row r="26" spans="1:22" ht="15" thickBot="1" x14ac:dyDescent="0.25">
      <c r="A26" s="511"/>
      <c r="B26" s="333" t="s">
        <v>106</v>
      </c>
      <c r="C26" s="334"/>
      <c r="D26" s="170"/>
      <c r="E26" s="170"/>
      <c r="F26" s="114" t="s">
        <v>135</v>
      </c>
      <c r="G26" s="9" t="s">
        <v>91</v>
      </c>
      <c r="H26" s="170" t="s">
        <v>135</v>
      </c>
      <c r="I26" s="170"/>
      <c r="J26" s="170"/>
      <c r="K26" s="170"/>
      <c r="L26" s="335"/>
      <c r="M26" s="334"/>
      <c r="N26" s="170"/>
      <c r="O26" s="170"/>
      <c r="P26" s="170"/>
      <c r="Q26" s="55" t="s">
        <v>91</v>
      </c>
      <c r="R26" s="170"/>
      <c r="S26" s="170"/>
      <c r="T26" s="170"/>
      <c r="U26" s="170"/>
      <c r="V26" s="119"/>
    </row>
    <row r="27" spans="1:22" ht="14.25" x14ac:dyDescent="0.2">
      <c r="A27" s="512"/>
      <c r="B27" s="336" t="s">
        <v>70</v>
      </c>
      <c r="C27" s="337">
        <f t="shared" ref="C27:V27" si="0">COUNTIF(C4:C26,"X")</f>
        <v>14</v>
      </c>
      <c r="D27" s="338">
        <f t="shared" si="0"/>
        <v>14</v>
      </c>
      <c r="E27" s="338">
        <f t="shared" si="0"/>
        <v>14</v>
      </c>
      <c r="F27" s="338">
        <f t="shared" si="0"/>
        <v>13</v>
      </c>
      <c r="G27" s="338">
        <f t="shared" si="0"/>
        <v>15</v>
      </c>
      <c r="H27" s="338">
        <f t="shared" si="0"/>
        <v>7</v>
      </c>
      <c r="I27" s="338">
        <f t="shared" si="0"/>
        <v>12</v>
      </c>
      <c r="J27" s="338">
        <f t="shared" si="0"/>
        <v>10</v>
      </c>
      <c r="K27" s="338">
        <f t="shared" si="0"/>
        <v>5</v>
      </c>
      <c r="L27" s="339">
        <f t="shared" si="0"/>
        <v>2</v>
      </c>
      <c r="M27" s="340">
        <f t="shared" si="0"/>
        <v>13</v>
      </c>
      <c r="N27" s="340">
        <f t="shared" si="0"/>
        <v>13</v>
      </c>
      <c r="O27" s="340">
        <f t="shared" si="0"/>
        <v>12</v>
      </c>
      <c r="P27" s="340">
        <f t="shared" si="0"/>
        <v>9</v>
      </c>
      <c r="Q27" s="340">
        <f t="shared" si="0"/>
        <v>13</v>
      </c>
      <c r="R27" s="340">
        <f t="shared" si="0"/>
        <v>4</v>
      </c>
      <c r="S27" s="340">
        <f t="shared" si="0"/>
        <v>9</v>
      </c>
      <c r="T27" s="340">
        <f t="shared" si="0"/>
        <v>7</v>
      </c>
      <c r="U27" s="340">
        <f t="shared" si="0"/>
        <v>3</v>
      </c>
      <c r="V27" s="340">
        <f t="shared" si="0"/>
        <v>2</v>
      </c>
    </row>
    <row r="28" spans="1:22" s="31" customFormat="1" ht="15" thickBot="1" x14ac:dyDescent="0.25">
      <c r="A28" s="32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22" ht="15" customHeight="1" thickBot="1" x14ac:dyDescent="0.3">
      <c r="A29" s="516" t="s">
        <v>109</v>
      </c>
      <c r="B29" s="518" t="s">
        <v>118</v>
      </c>
      <c r="C29" s="504" t="s">
        <v>0</v>
      </c>
      <c r="D29" s="505"/>
      <c r="E29" s="505"/>
      <c r="F29" s="505"/>
      <c r="G29" s="505"/>
      <c r="H29" s="505"/>
      <c r="I29" s="505"/>
      <c r="J29" s="505"/>
      <c r="K29" s="505"/>
      <c r="L29" s="506"/>
      <c r="M29" s="507">
        <v>45657</v>
      </c>
      <c r="N29" s="508"/>
      <c r="O29" s="508"/>
      <c r="P29" s="508"/>
      <c r="Q29" s="508"/>
      <c r="R29" s="508"/>
      <c r="S29" s="508"/>
      <c r="T29" s="508"/>
      <c r="U29" s="508"/>
      <c r="V29" s="509"/>
    </row>
    <row r="30" spans="1:22" ht="30" customHeight="1" thickBot="1" x14ac:dyDescent="0.25">
      <c r="A30" s="517"/>
      <c r="B30" s="519"/>
      <c r="C30" s="11" t="s">
        <v>82</v>
      </c>
      <c r="D30" s="12" t="s">
        <v>83</v>
      </c>
      <c r="E30" s="13" t="s">
        <v>71</v>
      </c>
      <c r="F30" s="12" t="s">
        <v>94</v>
      </c>
      <c r="G30" s="12" t="s">
        <v>95</v>
      </c>
      <c r="H30" s="12" t="s">
        <v>96</v>
      </c>
      <c r="I30" s="12" t="s">
        <v>72</v>
      </c>
      <c r="J30" s="12" t="s">
        <v>73</v>
      </c>
      <c r="K30" s="12" t="s">
        <v>93</v>
      </c>
      <c r="L30" s="14" t="s">
        <v>89</v>
      </c>
      <c r="M30" s="34" t="s">
        <v>82</v>
      </c>
      <c r="N30" s="34" t="s">
        <v>83</v>
      </c>
      <c r="O30" s="35" t="s">
        <v>71</v>
      </c>
      <c r="P30" s="174" t="s">
        <v>94</v>
      </c>
      <c r="Q30" s="35" t="s">
        <v>95</v>
      </c>
      <c r="R30" s="34" t="s">
        <v>96</v>
      </c>
      <c r="S30" s="175" t="s">
        <v>72</v>
      </c>
      <c r="T30" s="34" t="s">
        <v>73</v>
      </c>
      <c r="U30" s="34" t="s">
        <v>93</v>
      </c>
      <c r="V30" s="36" t="s">
        <v>89</v>
      </c>
    </row>
    <row r="31" spans="1:22" ht="14.25" x14ac:dyDescent="0.2">
      <c r="A31" s="517"/>
      <c r="B31" s="208" t="s">
        <v>4</v>
      </c>
      <c r="C31" s="75" t="s">
        <v>91</v>
      </c>
      <c r="D31" s="73" t="s">
        <v>91</v>
      </c>
      <c r="E31" s="73" t="s">
        <v>91</v>
      </c>
      <c r="F31" s="84" t="s">
        <v>91</v>
      </c>
      <c r="G31" s="84" t="s">
        <v>91</v>
      </c>
      <c r="H31" s="85"/>
      <c r="I31" s="80"/>
      <c r="J31" s="80"/>
      <c r="K31" s="80"/>
      <c r="L31" s="81"/>
      <c r="M31" s="341"/>
      <c r="N31" s="342"/>
      <c r="O31" s="109" t="s">
        <v>91</v>
      </c>
      <c r="P31" s="176"/>
      <c r="Q31" s="109" t="s">
        <v>91</v>
      </c>
      <c r="R31" s="109"/>
      <c r="S31" s="109"/>
      <c r="T31" s="109"/>
      <c r="U31" s="109"/>
      <c r="V31" s="105"/>
    </row>
    <row r="32" spans="1:22" ht="14.25" x14ac:dyDescent="0.2">
      <c r="A32" s="517"/>
      <c r="B32" s="209" t="s">
        <v>5</v>
      </c>
      <c r="C32" s="76" t="s">
        <v>91</v>
      </c>
      <c r="D32" s="73" t="s">
        <v>91</v>
      </c>
      <c r="E32" s="73" t="s">
        <v>91</v>
      </c>
      <c r="F32" s="84"/>
      <c r="G32" s="84" t="s">
        <v>91</v>
      </c>
      <c r="H32" s="85"/>
      <c r="I32" s="80"/>
      <c r="J32" s="80"/>
      <c r="K32" s="80"/>
      <c r="L32" s="81"/>
      <c r="M32" s="177"/>
      <c r="N32" s="91"/>
      <c r="O32" s="91"/>
      <c r="P32" s="91"/>
      <c r="Q32" s="91"/>
      <c r="R32" s="91"/>
      <c r="S32" s="91"/>
      <c r="T32" s="91"/>
      <c r="U32" s="91"/>
      <c r="V32" s="95"/>
    </row>
    <row r="33" spans="1:22" ht="14.25" x14ac:dyDescent="0.2">
      <c r="A33" s="517"/>
      <c r="B33" s="209" t="s">
        <v>123</v>
      </c>
      <c r="C33" s="76" t="s">
        <v>91</v>
      </c>
      <c r="D33" s="73" t="s">
        <v>91</v>
      </c>
      <c r="E33" s="73" t="s">
        <v>91</v>
      </c>
      <c r="F33" s="84" t="s">
        <v>91</v>
      </c>
      <c r="G33" s="84" t="s">
        <v>91</v>
      </c>
      <c r="H33" s="85" t="s">
        <v>91</v>
      </c>
      <c r="I33" s="80" t="s">
        <v>91</v>
      </c>
      <c r="J33" s="428" t="s">
        <v>91</v>
      </c>
      <c r="K33" s="80" t="s">
        <v>91</v>
      </c>
      <c r="L33" s="81" t="s">
        <v>91</v>
      </c>
      <c r="M33" s="310" t="s">
        <v>91</v>
      </c>
      <c r="N33" s="311" t="s">
        <v>91</v>
      </c>
      <c r="O33" s="97" t="s">
        <v>91</v>
      </c>
      <c r="P33" s="97" t="s">
        <v>91</v>
      </c>
      <c r="Q33" s="97" t="s">
        <v>91</v>
      </c>
      <c r="R33" s="97" t="s">
        <v>91</v>
      </c>
      <c r="S33" s="91"/>
      <c r="T33" s="91"/>
      <c r="U33" s="91"/>
      <c r="V33" s="98" t="s">
        <v>91</v>
      </c>
    </row>
    <row r="34" spans="1:22" ht="14.25" x14ac:dyDescent="0.2">
      <c r="A34" s="517"/>
      <c r="B34" s="209" t="s">
        <v>122</v>
      </c>
      <c r="C34" s="76"/>
      <c r="D34" s="73"/>
      <c r="E34" s="73"/>
      <c r="F34" s="84"/>
      <c r="G34" s="84"/>
      <c r="H34" s="85"/>
      <c r="I34" s="80"/>
      <c r="J34" s="80"/>
      <c r="K34" s="80"/>
      <c r="L34" s="81"/>
      <c r="M34" s="310"/>
      <c r="N34" s="311"/>
      <c r="O34" s="97"/>
      <c r="P34" s="97"/>
      <c r="Q34" s="97"/>
      <c r="R34" s="97"/>
      <c r="S34" s="97" t="s">
        <v>91</v>
      </c>
      <c r="T34" s="112" t="s">
        <v>91</v>
      </c>
      <c r="U34" s="97" t="s">
        <v>91</v>
      </c>
      <c r="V34" s="98"/>
    </row>
    <row r="35" spans="1:22" ht="14.25" x14ac:dyDescent="0.2">
      <c r="A35" s="517"/>
      <c r="B35" s="209" t="s">
        <v>12</v>
      </c>
      <c r="C35" s="76" t="s">
        <v>91</v>
      </c>
      <c r="D35" s="73" t="s">
        <v>91</v>
      </c>
      <c r="E35" s="73" t="s">
        <v>91</v>
      </c>
      <c r="F35" s="84"/>
      <c r="G35" s="84" t="s">
        <v>91</v>
      </c>
      <c r="H35" s="85"/>
      <c r="I35" s="388" t="s">
        <v>91</v>
      </c>
      <c r="J35" s="80"/>
      <c r="K35" s="80"/>
      <c r="L35" s="81"/>
      <c r="M35" s="177"/>
      <c r="N35" s="91"/>
      <c r="O35" s="91"/>
      <c r="P35" s="91"/>
      <c r="Q35" s="91"/>
      <c r="R35" s="91"/>
      <c r="S35" s="91"/>
      <c r="T35" s="91"/>
      <c r="U35" s="91"/>
      <c r="V35" s="95"/>
    </row>
    <row r="36" spans="1:22" ht="14.25" x14ac:dyDescent="0.2">
      <c r="A36" s="517"/>
      <c r="B36" s="209" t="s">
        <v>11</v>
      </c>
      <c r="C36" s="79" t="s">
        <v>91</v>
      </c>
      <c r="D36" s="78" t="s">
        <v>91</v>
      </c>
      <c r="E36" s="78" t="s">
        <v>91</v>
      </c>
      <c r="F36" s="84"/>
      <c r="G36" s="86" t="s">
        <v>91</v>
      </c>
      <c r="H36" s="85"/>
      <c r="I36" s="90" t="s">
        <v>91</v>
      </c>
      <c r="J36" s="80"/>
      <c r="K36" s="80"/>
      <c r="L36" s="81"/>
      <c r="M36" s="178"/>
      <c r="N36" s="91"/>
      <c r="O36" s="91"/>
      <c r="P36" s="91"/>
      <c r="Q36" s="91"/>
      <c r="R36" s="91"/>
      <c r="S36" s="91"/>
      <c r="T36" s="91"/>
      <c r="U36" s="91"/>
      <c r="V36" s="95"/>
    </row>
    <row r="37" spans="1:22" ht="14.25" x14ac:dyDescent="0.2">
      <c r="A37" s="517"/>
      <c r="B37" s="209" t="s">
        <v>6</v>
      </c>
      <c r="C37" s="76" t="s">
        <v>91</v>
      </c>
      <c r="D37" s="73" t="s">
        <v>91</v>
      </c>
      <c r="E37" s="73" t="s">
        <v>91</v>
      </c>
      <c r="F37" s="84" t="s">
        <v>91</v>
      </c>
      <c r="G37" s="84" t="s">
        <v>91</v>
      </c>
      <c r="H37" s="85" t="s">
        <v>91</v>
      </c>
      <c r="I37" s="80" t="s">
        <v>91</v>
      </c>
      <c r="J37" s="80" t="s">
        <v>91</v>
      </c>
      <c r="K37" s="80"/>
      <c r="L37" s="81"/>
      <c r="M37" s="312"/>
      <c r="N37" s="313"/>
      <c r="O37" s="92"/>
      <c r="P37" s="92"/>
      <c r="Q37" s="92"/>
      <c r="R37" s="92"/>
      <c r="S37" s="91"/>
      <c r="T37" s="91"/>
      <c r="U37" s="91"/>
      <c r="V37" s="95"/>
    </row>
    <row r="38" spans="1:22" ht="14.25" x14ac:dyDescent="0.2">
      <c r="A38" s="517"/>
      <c r="B38" s="210" t="s">
        <v>125</v>
      </c>
      <c r="C38" s="76"/>
      <c r="D38" s="73"/>
      <c r="E38" s="73"/>
      <c r="F38" s="84"/>
      <c r="G38" s="84"/>
      <c r="H38" s="85"/>
      <c r="I38" s="80"/>
      <c r="J38" s="80"/>
      <c r="K38" s="80"/>
      <c r="L38" s="81"/>
      <c r="M38" s="310" t="s">
        <v>91</v>
      </c>
      <c r="N38" s="311" t="s">
        <v>91</v>
      </c>
      <c r="O38" s="97" t="s">
        <v>91</v>
      </c>
      <c r="P38" s="97" t="s">
        <v>91</v>
      </c>
      <c r="Q38" s="97" t="s">
        <v>91</v>
      </c>
      <c r="R38" s="97" t="s">
        <v>91</v>
      </c>
      <c r="S38" s="97"/>
      <c r="T38" s="97"/>
      <c r="U38" s="97"/>
      <c r="V38" s="98"/>
    </row>
    <row r="39" spans="1:22" ht="14.25" x14ac:dyDescent="0.2">
      <c r="A39" s="517"/>
      <c r="B39" s="209" t="s">
        <v>13</v>
      </c>
      <c r="C39" s="76"/>
      <c r="D39" s="73"/>
      <c r="E39" s="73"/>
      <c r="F39" s="84"/>
      <c r="G39" s="84"/>
      <c r="H39" s="85"/>
      <c r="I39" s="80"/>
      <c r="J39" s="80"/>
      <c r="K39" s="80" t="s">
        <v>91</v>
      </c>
      <c r="L39" s="81"/>
      <c r="M39" s="177"/>
      <c r="N39" s="91"/>
      <c r="O39" s="91"/>
      <c r="P39" s="91"/>
      <c r="Q39" s="91"/>
      <c r="R39" s="91"/>
      <c r="S39" s="97"/>
      <c r="T39" s="97"/>
      <c r="U39" s="92"/>
      <c r="V39" s="95"/>
    </row>
    <row r="40" spans="1:22" ht="14.25" x14ac:dyDescent="0.2">
      <c r="A40" s="517"/>
      <c r="B40" s="211" t="s">
        <v>126</v>
      </c>
      <c r="C40" s="76"/>
      <c r="D40" s="73"/>
      <c r="E40" s="73"/>
      <c r="F40" s="84"/>
      <c r="G40" s="84"/>
      <c r="H40" s="85"/>
      <c r="I40" s="80"/>
      <c r="J40" s="80"/>
      <c r="K40" s="80"/>
      <c r="L40" s="81"/>
      <c r="M40" s="186"/>
      <c r="N40" s="97"/>
      <c r="O40" s="97"/>
      <c r="P40" s="97"/>
      <c r="Q40" s="97"/>
      <c r="R40" s="97"/>
      <c r="S40" s="97" t="s">
        <v>91</v>
      </c>
      <c r="T40" s="112" t="s">
        <v>91</v>
      </c>
      <c r="U40" s="97" t="s">
        <v>91</v>
      </c>
      <c r="V40" s="98"/>
    </row>
    <row r="41" spans="1:22" ht="14.25" x14ac:dyDescent="0.2">
      <c r="A41" s="517"/>
      <c r="B41" s="209" t="s">
        <v>7</v>
      </c>
      <c r="C41" s="76" t="s">
        <v>91</v>
      </c>
      <c r="D41" s="73" t="s">
        <v>91</v>
      </c>
      <c r="E41" s="73" t="s">
        <v>91</v>
      </c>
      <c r="F41" s="84"/>
      <c r="G41" s="382" t="s">
        <v>91</v>
      </c>
      <c r="H41" s="85"/>
      <c r="I41" s="80"/>
      <c r="J41" s="80"/>
      <c r="K41" s="80"/>
      <c r="L41" s="81"/>
      <c r="M41" s="177"/>
      <c r="N41" s="91"/>
      <c r="O41" s="91"/>
      <c r="P41" s="91"/>
      <c r="Q41" s="91"/>
      <c r="R41" s="91"/>
      <c r="S41" s="91"/>
      <c r="T41" s="91"/>
      <c r="U41" s="91"/>
      <c r="V41" s="95"/>
    </row>
    <row r="42" spans="1:22" ht="14.25" x14ac:dyDescent="0.2">
      <c r="A42" s="517"/>
      <c r="B42" s="209" t="s">
        <v>8</v>
      </c>
      <c r="C42" s="76" t="s">
        <v>91</v>
      </c>
      <c r="D42" s="73" t="s">
        <v>91</v>
      </c>
      <c r="E42" s="73"/>
      <c r="F42" s="84" t="s">
        <v>91</v>
      </c>
      <c r="G42" s="84" t="s">
        <v>91</v>
      </c>
      <c r="H42" s="85" t="s">
        <v>91</v>
      </c>
      <c r="I42" s="80" t="s">
        <v>91</v>
      </c>
      <c r="J42" s="112" t="s">
        <v>91</v>
      </c>
      <c r="K42" s="80"/>
      <c r="L42" s="81" t="s">
        <v>91</v>
      </c>
      <c r="M42" s="312"/>
      <c r="N42" s="92"/>
      <c r="O42" s="92"/>
      <c r="P42" s="92"/>
      <c r="Q42" s="92"/>
      <c r="R42" s="92"/>
      <c r="S42" s="92"/>
      <c r="T42" s="92"/>
      <c r="U42" s="92"/>
      <c r="V42" s="94"/>
    </row>
    <row r="43" spans="1:22" ht="14.25" x14ac:dyDescent="0.2">
      <c r="A43" s="517"/>
      <c r="B43" s="209" t="s">
        <v>107</v>
      </c>
      <c r="C43" s="76"/>
      <c r="D43" s="73"/>
      <c r="E43" s="388" t="s">
        <v>91</v>
      </c>
      <c r="F43" s="84"/>
      <c r="G43" s="84"/>
      <c r="H43" s="85"/>
      <c r="I43" s="80"/>
      <c r="J43" s="80"/>
      <c r="K43" s="80"/>
      <c r="L43" s="81" t="s">
        <v>91</v>
      </c>
      <c r="M43" s="310" t="s">
        <v>91</v>
      </c>
      <c r="N43" s="311" t="s">
        <v>91</v>
      </c>
      <c r="O43" s="97" t="s">
        <v>91</v>
      </c>
      <c r="P43" s="97"/>
      <c r="Q43" s="97" t="s">
        <v>91</v>
      </c>
      <c r="R43" s="97"/>
      <c r="S43" s="97"/>
      <c r="T43" s="97"/>
      <c r="U43" s="97"/>
      <c r="V43" s="98" t="s">
        <v>91</v>
      </c>
    </row>
    <row r="44" spans="1:22" ht="14.25" x14ac:dyDescent="0.2">
      <c r="A44" s="517"/>
      <c r="B44" s="209" t="s">
        <v>124</v>
      </c>
      <c r="C44" s="76" t="s">
        <v>91</v>
      </c>
      <c r="D44" s="73" t="s">
        <v>91</v>
      </c>
      <c r="E44" s="73" t="s">
        <v>91</v>
      </c>
      <c r="F44" s="84" t="s">
        <v>91</v>
      </c>
      <c r="G44" s="84" t="s">
        <v>91</v>
      </c>
      <c r="H44" s="85"/>
      <c r="I44" s="80" t="s">
        <v>91</v>
      </c>
      <c r="J44" s="80" t="s">
        <v>91</v>
      </c>
      <c r="K44" s="80" t="s">
        <v>91</v>
      </c>
      <c r="L44" s="81"/>
      <c r="M44" s="310" t="s">
        <v>91</v>
      </c>
      <c r="N44" s="311" t="s">
        <v>91</v>
      </c>
      <c r="O44" s="97" t="s">
        <v>91</v>
      </c>
      <c r="P44" s="97" t="s">
        <v>91</v>
      </c>
      <c r="Q44" s="97" t="s">
        <v>91</v>
      </c>
      <c r="R44" s="97"/>
      <c r="S44" s="97" t="s">
        <v>91</v>
      </c>
      <c r="T44" s="97" t="s">
        <v>91</v>
      </c>
      <c r="U44" s="97"/>
      <c r="V44" s="98"/>
    </row>
    <row r="45" spans="1:22" ht="14.25" x14ac:dyDescent="0.2">
      <c r="A45" s="517"/>
      <c r="B45" s="209" t="s">
        <v>10</v>
      </c>
      <c r="C45" s="76" t="s">
        <v>91</v>
      </c>
      <c r="D45" s="73" t="s">
        <v>91</v>
      </c>
      <c r="E45" s="73" t="s">
        <v>91</v>
      </c>
      <c r="F45" s="84" t="s">
        <v>91</v>
      </c>
      <c r="G45" s="84" t="s">
        <v>91</v>
      </c>
      <c r="H45" s="89"/>
      <c r="I45" s="80"/>
      <c r="J45" s="80"/>
      <c r="K45" s="80"/>
      <c r="L45" s="81"/>
      <c r="M45" s="177"/>
      <c r="N45" s="91"/>
      <c r="O45" s="91"/>
      <c r="P45" s="91"/>
      <c r="Q45" s="91"/>
      <c r="R45" s="91"/>
      <c r="S45" s="91"/>
      <c r="T45" s="91"/>
      <c r="U45" s="91"/>
      <c r="V45" s="95"/>
    </row>
    <row r="46" spans="1:22" ht="14.25" x14ac:dyDescent="0.2">
      <c r="A46" s="517"/>
      <c r="B46" s="209" t="s">
        <v>9</v>
      </c>
      <c r="C46" s="76" t="s">
        <v>91</v>
      </c>
      <c r="D46" s="73" t="s">
        <v>91</v>
      </c>
      <c r="E46" s="73" t="s">
        <v>91</v>
      </c>
      <c r="F46" s="84" t="s">
        <v>91</v>
      </c>
      <c r="G46" s="84" t="s">
        <v>91</v>
      </c>
      <c r="H46" s="85" t="s">
        <v>91</v>
      </c>
      <c r="I46" s="80" t="s">
        <v>91</v>
      </c>
      <c r="J46" s="112" t="s">
        <v>91</v>
      </c>
      <c r="K46" s="80" t="s">
        <v>91</v>
      </c>
      <c r="L46" s="81" t="s">
        <v>91</v>
      </c>
      <c r="M46" s="310" t="s">
        <v>91</v>
      </c>
      <c r="N46" s="311" t="s">
        <v>91</v>
      </c>
      <c r="O46" s="97" t="s">
        <v>91</v>
      </c>
      <c r="P46" s="97" t="s">
        <v>91</v>
      </c>
      <c r="Q46" s="97" t="s">
        <v>91</v>
      </c>
      <c r="R46" s="97" t="s">
        <v>91</v>
      </c>
      <c r="S46" s="97" t="s">
        <v>91</v>
      </c>
      <c r="T46" s="112" t="s">
        <v>91</v>
      </c>
      <c r="U46" s="97" t="s">
        <v>91</v>
      </c>
      <c r="V46" s="98" t="s">
        <v>91</v>
      </c>
    </row>
    <row r="47" spans="1:22" ht="14.25" x14ac:dyDescent="0.2">
      <c r="A47" s="517"/>
      <c r="B47" s="209" t="s">
        <v>78</v>
      </c>
      <c r="C47" s="76"/>
      <c r="D47" s="73"/>
      <c r="E47" s="73"/>
      <c r="F47" s="84"/>
      <c r="G47" s="86" t="s">
        <v>91</v>
      </c>
      <c r="H47" s="85"/>
      <c r="I47" s="80"/>
      <c r="J47" s="80"/>
      <c r="K47" s="80"/>
      <c r="L47" s="81"/>
      <c r="M47" s="177"/>
      <c r="N47" s="91"/>
      <c r="O47" s="91"/>
      <c r="P47" s="91"/>
      <c r="Q47" s="91"/>
      <c r="R47" s="91"/>
      <c r="S47" s="91"/>
      <c r="T47" s="91"/>
      <c r="U47" s="91"/>
      <c r="V47" s="95"/>
    </row>
    <row r="48" spans="1:22" ht="14.25" x14ac:dyDescent="0.2">
      <c r="A48" s="517"/>
      <c r="B48" s="209" t="s">
        <v>77</v>
      </c>
      <c r="C48" s="76"/>
      <c r="D48" s="73"/>
      <c r="E48" s="73"/>
      <c r="F48" s="84"/>
      <c r="G48" s="86" t="s">
        <v>91</v>
      </c>
      <c r="H48" s="85"/>
      <c r="I48" s="80"/>
      <c r="J48" s="80"/>
      <c r="K48" s="80"/>
      <c r="L48" s="81"/>
      <c r="M48" s="178"/>
      <c r="N48" s="91"/>
      <c r="O48" s="91"/>
      <c r="P48" s="91"/>
      <c r="Q48" s="91"/>
      <c r="R48" s="91"/>
      <c r="S48" s="91"/>
      <c r="T48" s="91"/>
      <c r="U48" s="91"/>
      <c r="V48" s="95"/>
    </row>
    <row r="49" spans="1:22" ht="14.25" x14ac:dyDescent="0.2">
      <c r="A49" s="517"/>
      <c r="B49" s="209" t="s">
        <v>3</v>
      </c>
      <c r="C49" s="76" t="s">
        <v>91</v>
      </c>
      <c r="D49" s="73" t="s">
        <v>91</v>
      </c>
      <c r="E49" s="73" t="s">
        <v>91</v>
      </c>
      <c r="F49" s="84" t="s">
        <v>91</v>
      </c>
      <c r="G49" s="84" t="s">
        <v>91</v>
      </c>
      <c r="H49" s="85" t="s">
        <v>91</v>
      </c>
      <c r="I49" s="80" t="s">
        <v>91</v>
      </c>
      <c r="J49" s="80" t="s">
        <v>91</v>
      </c>
      <c r="K49" s="80" t="s">
        <v>91</v>
      </c>
      <c r="L49" s="81" t="s">
        <v>91</v>
      </c>
      <c r="M49" s="310" t="s">
        <v>91</v>
      </c>
      <c r="N49" s="311" t="s">
        <v>91</v>
      </c>
      <c r="O49" s="97" t="s">
        <v>91</v>
      </c>
      <c r="P49" s="97" t="s">
        <v>91</v>
      </c>
      <c r="Q49" s="97" t="s">
        <v>91</v>
      </c>
      <c r="R49" s="97" t="s">
        <v>91</v>
      </c>
      <c r="S49" s="97" t="s">
        <v>91</v>
      </c>
      <c r="T49" s="97" t="s">
        <v>91</v>
      </c>
      <c r="U49" s="97"/>
      <c r="V49" s="98" t="s">
        <v>91</v>
      </c>
    </row>
    <row r="50" spans="1:22" ht="14.25" x14ac:dyDescent="0.2">
      <c r="A50" s="517"/>
      <c r="B50" s="209" t="s">
        <v>2</v>
      </c>
      <c r="C50" s="76" t="s">
        <v>91</v>
      </c>
      <c r="D50" s="73" t="s">
        <v>91</v>
      </c>
      <c r="E50" s="73" t="s">
        <v>91</v>
      </c>
      <c r="F50" s="84" t="s">
        <v>91</v>
      </c>
      <c r="G50" s="84" t="s">
        <v>91</v>
      </c>
      <c r="H50" s="85" t="s">
        <v>91</v>
      </c>
      <c r="I50" s="80" t="s">
        <v>91</v>
      </c>
      <c r="J50" s="80" t="s">
        <v>91</v>
      </c>
      <c r="K50" s="80" t="s">
        <v>91</v>
      </c>
      <c r="L50" s="81"/>
      <c r="M50" s="310" t="s">
        <v>91</v>
      </c>
      <c r="N50" s="311" t="s">
        <v>91</v>
      </c>
      <c r="O50" s="97" t="s">
        <v>91</v>
      </c>
      <c r="P50" s="92"/>
      <c r="Q50" s="97" t="s">
        <v>91</v>
      </c>
      <c r="R50" s="92"/>
      <c r="S50" s="97" t="s">
        <v>91</v>
      </c>
      <c r="T50" s="97" t="s">
        <v>91</v>
      </c>
      <c r="U50" s="97"/>
      <c r="V50" s="98"/>
    </row>
    <row r="51" spans="1:22" ht="14.25" x14ac:dyDescent="0.2">
      <c r="A51" s="517"/>
      <c r="B51" s="209" t="s">
        <v>1</v>
      </c>
      <c r="C51" s="76" t="s">
        <v>91</v>
      </c>
      <c r="D51" s="73" t="s">
        <v>91</v>
      </c>
      <c r="E51" s="73" t="s">
        <v>91</v>
      </c>
      <c r="F51" s="84" t="s">
        <v>91</v>
      </c>
      <c r="G51" s="84" t="s">
        <v>91</v>
      </c>
      <c r="H51" s="85" t="s">
        <v>91</v>
      </c>
      <c r="I51" s="80" t="s">
        <v>91</v>
      </c>
      <c r="J51" s="80" t="s">
        <v>91</v>
      </c>
      <c r="K51" s="80" t="s">
        <v>91</v>
      </c>
      <c r="L51" s="81" t="s">
        <v>91</v>
      </c>
      <c r="M51" s="312"/>
      <c r="N51" s="313"/>
      <c r="O51" s="92"/>
      <c r="P51" s="92"/>
      <c r="Q51" s="92"/>
      <c r="R51" s="92"/>
      <c r="S51" s="92"/>
      <c r="T51" s="92"/>
      <c r="U51" s="92"/>
      <c r="V51" s="94"/>
    </row>
    <row r="52" spans="1:22" ht="15" thickBot="1" x14ac:dyDescent="0.25">
      <c r="A52" s="513"/>
      <c r="B52" s="212" t="s">
        <v>120</v>
      </c>
      <c r="C52" s="77"/>
      <c r="D52" s="74"/>
      <c r="E52" s="74"/>
      <c r="F52" s="87"/>
      <c r="G52" s="87"/>
      <c r="H52" s="88"/>
      <c r="I52" s="82"/>
      <c r="J52" s="82"/>
      <c r="K52" s="82"/>
      <c r="L52" s="83"/>
      <c r="M52" s="314" t="s">
        <v>91</v>
      </c>
      <c r="N52" s="315" t="s">
        <v>91</v>
      </c>
      <c r="O52" s="100" t="s">
        <v>91</v>
      </c>
      <c r="P52" s="100"/>
      <c r="Q52" s="100" t="s">
        <v>91</v>
      </c>
      <c r="R52" s="100"/>
      <c r="S52" s="100"/>
      <c r="T52" s="100"/>
      <c r="U52" s="100"/>
      <c r="V52" s="101" t="s">
        <v>91</v>
      </c>
    </row>
    <row r="53" spans="1:22" ht="14.25" x14ac:dyDescent="0.2">
      <c r="A53" s="33"/>
      <c r="B53" s="207" t="s">
        <v>70</v>
      </c>
      <c r="C53" s="41">
        <f>COUNTIF(C31:C52,"X")</f>
        <v>14</v>
      </c>
      <c r="D53" s="2">
        <f>COUNTIF(D31:D52,"X")</f>
        <v>14</v>
      </c>
      <c r="E53" s="2">
        <f t="shared" ref="E53:K53" si="1">COUNTIF(E31:E52,"X")</f>
        <v>14</v>
      </c>
      <c r="F53" s="2">
        <f t="shared" si="1"/>
        <v>10</v>
      </c>
      <c r="G53" s="2">
        <f t="shared" si="1"/>
        <v>16</v>
      </c>
      <c r="H53" s="2">
        <f t="shared" si="1"/>
        <v>7</v>
      </c>
      <c r="I53" s="2">
        <f t="shared" si="1"/>
        <v>10</v>
      </c>
      <c r="J53" s="2">
        <f t="shared" si="1"/>
        <v>8</v>
      </c>
      <c r="K53" s="2">
        <f t="shared" si="1"/>
        <v>7</v>
      </c>
      <c r="L53" s="3">
        <f>COUNTIF(L31:L52,"X")</f>
        <v>6</v>
      </c>
      <c r="M53" s="309">
        <f>COUNTIF(M31:M52,"X")</f>
        <v>8</v>
      </c>
      <c r="N53" s="309">
        <f>COUNTIF(N31:N52,"X")</f>
        <v>8</v>
      </c>
      <c r="O53" s="2">
        <f t="shared" ref="O53:V53" si="2">COUNTIF(O31:O52,"X")</f>
        <v>9</v>
      </c>
      <c r="P53" s="2">
        <f t="shared" si="2"/>
        <v>5</v>
      </c>
      <c r="Q53" s="28">
        <f t="shared" si="2"/>
        <v>9</v>
      </c>
      <c r="R53" s="2">
        <f t="shared" si="2"/>
        <v>4</v>
      </c>
      <c r="S53" s="2">
        <f t="shared" si="2"/>
        <v>6</v>
      </c>
      <c r="T53" s="2">
        <f t="shared" si="2"/>
        <v>6</v>
      </c>
      <c r="U53" s="2">
        <f t="shared" si="2"/>
        <v>3</v>
      </c>
      <c r="V53" s="3">
        <f t="shared" si="2"/>
        <v>5</v>
      </c>
    </row>
    <row r="54" spans="1:22" ht="15" thickBot="1" x14ac:dyDescent="0.25">
      <c r="A54" s="33"/>
    </row>
    <row r="55" spans="1:22" ht="15" customHeight="1" thickBot="1" x14ac:dyDescent="0.3">
      <c r="A55" s="33"/>
      <c r="B55" s="514" t="s">
        <v>118</v>
      </c>
      <c r="C55" s="504" t="s">
        <v>0</v>
      </c>
      <c r="D55" s="505"/>
      <c r="E55" s="505"/>
      <c r="F55" s="505"/>
      <c r="G55" s="505"/>
      <c r="H55" s="505"/>
      <c r="I55" s="505"/>
      <c r="J55" s="505"/>
      <c r="K55" s="505"/>
      <c r="L55" s="506"/>
      <c r="M55" s="507">
        <v>45657</v>
      </c>
      <c r="N55" s="508"/>
      <c r="O55" s="508"/>
      <c r="P55" s="508"/>
      <c r="Q55" s="508"/>
      <c r="R55" s="508"/>
      <c r="S55" s="508"/>
      <c r="T55" s="508"/>
      <c r="U55" s="508"/>
      <c r="V55" s="509"/>
    </row>
    <row r="56" spans="1:22" ht="30" customHeight="1" thickBot="1" x14ac:dyDescent="0.25">
      <c r="A56" s="33"/>
      <c r="B56" s="515"/>
      <c r="C56" s="135" t="s">
        <v>82</v>
      </c>
      <c r="D56" s="136" t="s">
        <v>83</v>
      </c>
      <c r="E56" s="136" t="s">
        <v>71</v>
      </c>
      <c r="F56" s="136" t="s">
        <v>94</v>
      </c>
      <c r="G56" s="136" t="s">
        <v>95</v>
      </c>
      <c r="H56" s="136" t="s">
        <v>96</v>
      </c>
      <c r="I56" s="136" t="s">
        <v>72</v>
      </c>
      <c r="J56" s="136" t="s">
        <v>73</v>
      </c>
      <c r="K56" s="136" t="s">
        <v>93</v>
      </c>
      <c r="L56" s="122" t="s">
        <v>89</v>
      </c>
      <c r="M56" s="52" t="s">
        <v>82</v>
      </c>
      <c r="N56" s="52" t="s">
        <v>83</v>
      </c>
      <c r="O56" s="53" t="s">
        <v>71</v>
      </c>
      <c r="P56" s="53" t="s">
        <v>94</v>
      </c>
      <c r="Q56" s="53" t="s">
        <v>95</v>
      </c>
      <c r="R56" s="53" t="s">
        <v>96</v>
      </c>
      <c r="S56" s="52" t="s">
        <v>72</v>
      </c>
      <c r="T56" s="52" t="s">
        <v>73</v>
      </c>
      <c r="U56" s="52" t="s">
        <v>93</v>
      </c>
      <c r="V56" s="54" t="s">
        <v>89</v>
      </c>
    </row>
    <row r="57" spans="1:22" ht="14.25" x14ac:dyDescent="0.2">
      <c r="A57" s="510" t="s">
        <v>110</v>
      </c>
      <c r="B57" s="21" t="s">
        <v>98</v>
      </c>
      <c r="C57" s="182" t="s">
        <v>91</v>
      </c>
      <c r="D57" s="124"/>
      <c r="E57" s="124" t="s">
        <v>91</v>
      </c>
      <c r="F57" s="132"/>
      <c r="G57" s="132"/>
      <c r="H57" s="133"/>
      <c r="I57" s="124"/>
      <c r="J57" s="124"/>
      <c r="K57" s="124"/>
      <c r="L57" s="134"/>
      <c r="M57" s="183" t="s">
        <v>91</v>
      </c>
      <c r="N57" s="184"/>
      <c r="O57" s="109" t="s">
        <v>91</v>
      </c>
      <c r="P57" s="185"/>
      <c r="Q57" s="185"/>
      <c r="R57" s="185"/>
      <c r="S57" s="109"/>
      <c r="T57" s="109"/>
      <c r="U57" s="109"/>
      <c r="V57" s="105"/>
    </row>
    <row r="58" spans="1:22" ht="14.25" x14ac:dyDescent="0.2">
      <c r="A58" s="511"/>
      <c r="B58" s="20" t="s">
        <v>99</v>
      </c>
      <c r="C58" s="116" t="s">
        <v>91</v>
      </c>
      <c r="D58" s="97" t="s">
        <v>91</v>
      </c>
      <c r="E58" s="97"/>
      <c r="F58" s="110" t="s">
        <v>91</v>
      </c>
      <c r="G58" s="110" t="s">
        <v>91</v>
      </c>
      <c r="H58" s="111" t="s">
        <v>91</v>
      </c>
      <c r="I58" s="191" t="s">
        <v>91</v>
      </c>
      <c r="J58" s="427" t="s">
        <v>91</v>
      </c>
      <c r="K58" s="97" t="s">
        <v>91</v>
      </c>
      <c r="L58" s="98" t="s">
        <v>91</v>
      </c>
      <c r="M58" s="223"/>
      <c r="N58" s="97" t="s">
        <v>91</v>
      </c>
      <c r="O58" s="97"/>
      <c r="P58" s="97" t="s">
        <v>91</v>
      </c>
      <c r="Q58" s="146" t="s">
        <v>91</v>
      </c>
      <c r="R58" s="97" t="s">
        <v>91</v>
      </c>
      <c r="S58" s="191" t="s">
        <v>91</v>
      </c>
      <c r="T58" s="192" t="s">
        <v>91</v>
      </c>
      <c r="U58" s="97" t="s">
        <v>91</v>
      </c>
      <c r="V58" s="98" t="s">
        <v>91</v>
      </c>
    </row>
    <row r="59" spans="1:22" ht="14.25" x14ac:dyDescent="0.2">
      <c r="A59" s="511"/>
      <c r="B59" s="20" t="s">
        <v>51</v>
      </c>
      <c r="C59" s="116" t="s">
        <v>91</v>
      </c>
      <c r="D59" s="97" t="s">
        <v>91</v>
      </c>
      <c r="E59" s="97" t="s">
        <v>91</v>
      </c>
      <c r="F59" s="110"/>
      <c r="G59" s="190" t="s">
        <v>91</v>
      </c>
      <c r="H59" s="111"/>
      <c r="I59" s="190" t="s">
        <v>91</v>
      </c>
      <c r="J59" s="97"/>
      <c r="K59" s="97"/>
      <c r="L59" s="98" t="s">
        <v>91</v>
      </c>
      <c r="M59" s="194"/>
      <c r="N59" s="92"/>
      <c r="O59" s="92"/>
      <c r="P59" s="97"/>
      <c r="Q59" s="190" t="s">
        <v>91</v>
      </c>
      <c r="R59" s="97"/>
      <c r="S59" s="92"/>
      <c r="T59" s="97"/>
      <c r="U59" s="97"/>
      <c r="V59" s="98"/>
    </row>
    <row r="60" spans="1:22" ht="14.25" x14ac:dyDescent="0.2">
      <c r="A60" s="511"/>
      <c r="B60" s="20" t="s">
        <v>41</v>
      </c>
      <c r="C60" s="116" t="s">
        <v>91</v>
      </c>
      <c r="D60" s="97" t="s">
        <v>91</v>
      </c>
      <c r="E60" s="97" t="s">
        <v>91</v>
      </c>
      <c r="F60" s="110" t="s">
        <v>91</v>
      </c>
      <c r="G60" s="110" t="s">
        <v>91</v>
      </c>
      <c r="H60" s="111" t="s">
        <v>91</v>
      </c>
      <c r="I60" s="191" t="s">
        <v>91</v>
      </c>
      <c r="J60" s="192" t="s">
        <v>91</v>
      </c>
      <c r="K60" s="97" t="s">
        <v>91</v>
      </c>
      <c r="L60" s="98" t="s">
        <v>91</v>
      </c>
      <c r="M60" s="125" t="s">
        <v>91</v>
      </c>
      <c r="N60" s="97" t="s">
        <v>91</v>
      </c>
      <c r="O60" s="97" t="s">
        <v>91</v>
      </c>
      <c r="P60" s="92"/>
      <c r="Q60" s="193"/>
      <c r="R60" s="92"/>
      <c r="S60" s="92"/>
      <c r="T60" s="92"/>
      <c r="U60" s="97"/>
      <c r="V60" s="98"/>
    </row>
    <row r="61" spans="1:22" ht="14.25" x14ac:dyDescent="0.2">
      <c r="A61" s="511"/>
      <c r="B61" s="20" t="s">
        <v>100</v>
      </c>
      <c r="C61" s="116"/>
      <c r="D61" s="97"/>
      <c r="E61" s="97"/>
      <c r="F61" s="110"/>
      <c r="G61" s="127"/>
      <c r="H61" s="111"/>
      <c r="I61" s="99"/>
      <c r="J61" s="97"/>
      <c r="K61" s="97"/>
      <c r="L61" s="98"/>
      <c r="M61" s="186"/>
      <c r="N61" s="97"/>
      <c r="O61" s="97"/>
      <c r="P61" s="97" t="s">
        <v>91</v>
      </c>
      <c r="Q61" s="187" t="s">
        <v>91</v>
      </c>
      <c r="R61" s="97" t="s">
        <v>91</v>
      </c>
      <c r="S61" s="97" t="s">
        <v>91</v>
      </c>
      <c r="T61" s="97" t="s">
        <v>91</v>
      </c>
      <c r="U61" s="97" t="s">
        <v>91</v>
      </c>
      <c r="V61" s="98" t="s">
        <v>91</v>
      </c>
    </row>
    <row r="62" spans="1:22" ht="14.25" x14ac:dyDescent="0.2">
      <c r="A62" s="511"/>
      <c r="B62" s="20" t="s">
        <v>37</v>
      </c>
      <c r="C62" s="116" t="s">
        <v>91</v>
      </c>
      <c r="D62" s="97" t="s">
        <v>91</v>
      </c>
      <c r="E62" s="97" t="s">
        <v>91</v>
      </c>
      <c r="F62" s="110" t="s">
        <v>91</v>
      </c>
      <c r="G62" s="110" t="s">
        <v>91</v>
      </c>
      <c r="H62" s="111" t="s">
        <v>91</v>
      </c>
      <c r="I62" s="191" t="s">
        <v>91</v>
      </c>
      <c r="J62" s="192" t="s">
        <v>91</v>
      </c>
      <c r="K62" s="97" t="s">
        <v>91</v>
      </c>
      <c r="L62" s="98" t="s">
        <v>91</v>
      </c>
      <c r="M62" s="116" t="s">
        <v>91</v>
      </c>
      <c r="N62" s="97" t="s">
        <v>91</v>
      </c>
      <c r="O62" s="97" t="s">
        <v>91</v>
      </c>
      <c r="P62" s="97" t="s">
        <v>91</v>
      </c>
      <c r="Q62" s="146" t="s">
        <v>91</v>
      </c>
      <c r="R62" s="92"/>
      <c r="S62" s="97" t="s">
        <v>91</v>
      </c>
      <c r="T62" s="97" t="s">
        <v>91</v>
      </c>
      <c r="U62" s="97" t="s">
        <v>91</v>
      </c>
      <c r="V62" s="98" t="s">
        <v>91</v>
      </c>
    </row>
    <row r="63" spans="1:22" ht="14.25" x14ac:dyDescent="0.2">
      <c r="A63" s="511"/>
      <c r="B63" s="20" t="s">
        <v>54</v>
      </c>
      <c r="C63" s="116" t="s">
        <v>91</v>
      </c>
      <c r="D63" s="97" t="s">
        <v>91</v>
      </c>
      <c r="E63" s="97" t="s">
        <v>91</v>
      </c>
      <c r="F63" s="110" t="s">
        <v>91</v>
      </c>
      <c r="G63" s="110" t="s">
        <v>91</v>
      </c>
      <c r="H63" s="127"/>
      <c r="I63" s="97" t="s">
        <v>91</v>
      </c>
      <c r="J63" s="97" t="s">
        <v>91</v>
      </c>
      <c r="K63" s="97" t="s">
        <v>91</v>
      </c>
      <c r="L63" s="98"/>
      <c r="M63" s="194"/>
      <c r="N63" s="92"/>
      <c r="O63" s="190" t="s">
        <v>91</v>
      </c>
      <c r="P63" s="92"/>
      <c r="Q63" s="190" t="s">
        <v>91</v>
      </c>
      <c r="R63" s="97"/>
      <c r="S63" s="92"/>
      <c r="T63" s="92"/>
      <c r="U63" s="97"/>
      <c r="V63" s="98"/>
    </row>
    <row r="64" spans="1:22" ht="14.25" x14ac:dyDescent="0.2">
      <c r="A64" s="511"/>
      <c r="B64" s="20" t="s">
        <v>137</v>
      </c>
      <c r="C64" s="116"/>
      <c r="D64" s="97"/>
      <c r="E64" s="97"/>
      <c r="F64" s="110"/>
      <c r="G64" s="190" t="s">
        <v>91</v>
      </c>
      <c r="H64" s="111"/>
      <c r="I64" s="97"/>
      <c r="J64" s="97"/>
      <c r="K64" s="97"/>
      <c r="L64" s="98"/>
      <c r="M64" s="186"/>
      <c r="N64" s="97"/>
      <c r="O64" s="97"/>
      <c r="P64" s="97"/>
      <c r="Q64" s="193"/>
      <c r="R64" s="97"/>
      <c r="S64" s="97"/>
      <c r="T64" s="97"/>
      <c r="U64" s="97"/>
      <c r="V64" s="98"/>
    </row>
    <row r="65" spans="1:22" ht="14.25" x14ac:dyDescent="0.2">
      <c r="A65" s="511"/>
      <c r="B65" s="20" t="s">
        <v>57</v>
      </c>
      <c r="C65" s="116" t="s">
        <v>91</v>
      </c>
      <c r="D65" s="97" t="s">
        <v>91</v>
      </c>
      <c r="E65" s="97" t="s">
        <v>91</v>
      </c>
      <c r="F65" s="110" t="s">
        <v>91</v>
      </c>
      <c r="G65" s="110" t="s">
        <v>91</v>
      </c>
      <c r="H65" s="111"/>
      <c r="I65" s="97" t="s">
        <v>91</v>
      </c>
      <c r="J65" s="97"/>
      <c r="K65" s="97" t="s">
        <v>91</v>
      </c>
      <c r="L65" s="98"/>
      <c r="M65" s="194"/>
      <c r="N65" s="92"/>
      <c r="O65" s="190" t="s">
        <v>91</v>
      </c>
      <c r="P65" s="92"/>
      <c r="Q65" s="190" t="s">
        <v>91</v>
      </c>
      <c r="R65" s="97"/>
      <c r="S65" s="92"/>
      <c r="T65" s="97"/>
      <c r="U65" s="97"/>
      <c r="V65" s="98"/>
    </row>
    <row r="66" spans="1:22" ht="14.25" x14ac:dyDescent="0.2">
      <c r="A66" s="511"/>
      <c r="B66" s="20" t="s">
        <v>53</v>
      </c>
      <c r="C66" s="116" t="s">
        <v>91</v>
      </c>
      <c r="D66" s="97" t="s">
        <v>91</v>
      </c>
      <c r="E66" s="97" t="s">
        <v>91</v>
      </c>
      <c r="F66" s="110"/>
      <c r="G66" s="110"/>
      <c r="H66" s="190" t="s">
        <v>91</v>
      </c>
      <c r="I66" s="97"/>
      <c r="J66" s="97"/>
      <c r="K66" s="97"/>
      <c r="L66" s="98"/>
      <c r="M66" s="194"/>
      <c r="N66" s="92"/>
      <c r="O66" s="92"/>
      <c r="P66" s="97"/>
      <c r="Q66" s="146"/>
      <c r="R66" s="180"/>
      <c r="S66" s="97"/>
      <c r="T66" s="97"/>
      <c r="U66" s="97"/>
      <c r="V66" s="98"/>
    </row>
    <row r="67" spans="1:22" ht="14.25" x14ac:dyDescent="0.2">
      <c r="A67" s="511"/>
      <c r="B67" s="20" t="s">
        <v>55</v>
      </c>
      <c r="C67" s="116" t="s">
        <v>91</v>
      </c>
      <c r="D67" s="97" t="s">
        <v>91</v>
      </c>
      <c r="E67" s="97" t="s">
        <v>91</v>
      </c>
      <c r="F67" s="110" t="s">
        <v>91</v>
      </c>
      <c r="G67" s="110" t="s">
        <v>91</v>
      </c>
      <c r="H67" s="190" t="s">
        <v>91</v>
      </c>
      <c r="I67" s="97"/>
      <c r="J67" s="97"/>
      <c r="K67" s="97" t="s">
        <v>91</v>
      </c>
      <c r="L67" s="98"/>
      <c r="M67" s="194"/>
      <c r="N67" s="92"/>
      <c r="O67" s="190" t="s">
        <v>91</v>
      </c>
      <c r="P67" s="92"/>
      <c r="Q67" s="190" t="s">
        <v>91</v>
      </c>
      <c r="R67" s="180"/>
      <c r="S67" s="97"/>
      <c r="T67" s="97"/>
      <c r="U67" s="97"/>
      <c r="V67" s="98"/>
    </row>
    <row r="68" spans="1:22" ht="14.25" x14ac:dyDescent="0.2">
      <c r="A68" s="511"/>
      <c r="B68" s="20" t="s">
        <v>36</v>
      </c>
      <c r="C68" s="116" t="s">
        <v>91</v>
      </c>
      <c r="D68" s="97" t="s">
        <v>91</v>
      </c>
      <c r="E68" s="97" t="s">
        <v>91</v>
      </c>
      <c r="F68" s="110" t="s">
        <v>91</v>
      </c>
      <c r="G68" s="110" t="s">
        <v>91</v>
      </c>
      <c r="H68" s="111" t="s">
        <v>91</v>
      </c>
      <c r="I68" s="191" t="s">
        <v>91</v>
      </c>
      <c r="J68" s="192" t="s">
        <v>91</v>
      </c>
      <c r="K68" s="97" t="s">
        <v>91</v>
      </c>
      <c r="L68" s="98" t="s">
        <v>91</v>
      </c>
      <c r="M68" s="125" t="s">
        <v>91</v>
      </c>
      <c r="N68" s="97" t="s">
        <v>91</v>
      </c>
      <c r="O68" s="97" t="s">
        <v>91</v>
      </c>
      <c r="P68" s="97" t="s">
        <v>91</v>
      </c>
      <c r="Q68" s="146" t="s">
        <v>91</v>
      </c>
      <c r="R68" s="97" t="s">
        <v>91</v>
      </c>
      <c r="S68" s="191" t="s">
        <v>91</v>
      </c>
      <c r="T68" s="192" t="s">
        <v>91</v>
      </c>
      <c r="U68" s="99" t="s">
        <v>91</v>
      </c>
      <c r="V68" s="98" t="s">
        <v>91</v>
      </c>
    </row>
    <row r="69" spans="1:22" ht="14.25" x14ac:dyDescent="0.2">
      <c r="A69" s="511"/>
      <c r="B69" s="22" t="s">
        <v>52</v>
      </c>
      <c r="C69" s="116" t="s">
        <v>91</v>
      </c>
      <c r="D69" s="97" t="s">
        <v>91</v>
      </c>
      <c r="E69" s="97" t="s">
        <v>91</v>
      </c>
      <c r="F69" s="110" t="s">
        <v>91</v>
      </c>
      <c r="G69" s="110" t="s">
        <v>91</v>
      </c>
      <c r="H69" s="111"/>
      <c r="I69" s="97"/>
      <c r="J69" s="97"/>
      <c r="K69" s="97" t="s">
        <v>91</v>
      </c>
      <c r="L69" s="98"/>
      <c r="M69" s="195"/>
      <c r="N69" s="196"/>
      <c r="O69" s="190" t="s">
        <v>91</v>
      </c>
      <c r="P69" s="92"/>
      <c r="Q69" s="146" t="s">
        <v>91</v>
      </c>
      <c r="R69" s="97"/>
      <c r="S69" s="187"/>
      <c r="T69" s="187"/>
      <c r="U69" s="187"/>
      <c r="V69" s="188"/>
    </row>
    <row r="70" spans="1:22" ht="15" thickBot="1" x14ac:dyDescent="0.25">
      <c r="A70" s="512"/>
      <c r="B70" s="5" t="s">
        <v>56</v>
      </c>
      <c r="C70" s="117" t="s">
        <v>91</v>
      </c>
      <c r="D70" s="100" t="s">
        <v>91</v>
      </c>
      <c r="E70" s="100" t="s">
        <v>91</v>
      </c>
      <c r="F70" s="114" t="s">
        <v>91</v>
      </c>
      <c r="G70" s="114" t="s">
        <v>91</v>
      </c>
      <c r="H70" s="115" t="s">
        <v>91</v>
      </c>
      <c r="I70" s="100" t="s">
        <v>91</v>
      </c>
      <c r="J70" s="128"/>
      <c r="K70" s="100" t="s">
        <v>91</v>
      </c>
      <c r="L70" s="101" t="s">
        <v>91</v>
      </c>
      <c r="M70" s="189" t="s">
        <v>91</v>
      </c>
      <c r="N70" s="100" t="s">
        <v>91</v>
      </c>
      <c r="O70" s="100" t="s">
        <v>91</v>
      </c>
      <c r="P70" s="181"/>
      <c r="Q70" s="114" t="s">
        <v>91</v>
      </c>
      <c r="R70" s="181"/>
      <c r="S70" s="181"/>
      <c r="T70" s="100"/>
      <c r="U70" s="100"/>
      <c r="V70" s="101"/>
    </row>
    <row r="71" spans="1:22" ht="14.25" x14ac:dyDescent="0.2">
      <c r="A71" s="1"/>
      <c r="B71" s="207" t="s">
        <v>70</v>
      </c>
      <c r="C71" s="41">
        <f t="shared" ref="C71:L71" si="3">COUNTIF(C57:C70,"X")</f>
        <v>12</v>
      </c>
      <c r="D71" s="2">
        <f t="shared" si="3"/>
        <v>11</v>
      </c>
      <c r="E71" s="2">
        <f t="shared" si="3"/>
        <v>11</v>
      </c>
      <c r="F71" s="2">
        <f t="shared" si="3"/>
        <v>9</v>
      </c>
      <c r="G71" s="2">
        <f t="shared" si="3"/>
        <v>11</v>
      </c>
      <c r="H71" s="2">
        <f t="shared" si="3"/>
        <v>7</v>
      </c>
      <c r="I71" s="2">
        <f t="shared" si="3"/>
        <v>8</v>
      </c>
      <c r="J71" s="2">
        <f t="shared" si="3"/>
        <v>5</v>
      </c>
      <c r="K71" s="2">
        <f t="shared" si="3"/>
        <v>9</v>
      </c>
      <c r="L71" s="3">
        <f t="shared" si="3"/>
        <v>6</v>
      </c>
      <c r="M71" s="2">
        <f>COUNTIF(M57:M70,"X")</f>
        <v>5</v>
      </c>
      <c r="N71" s="2">
        <f>COUNTIF(N57:N70,"X")</f>
        <v>5</v>
      </c>
      <c r="O71" s="2">
        <f>COUNTIF(O57:O70,"X")</f>
        <v>9</v>
      </c>
      <c r="P71" s="2">
        <f t="shared" ref="P71:R71" si="4">COUNTIF(P57:P70,"X")</f>
        <v>4</v>
      </c>
      <c r="Q71" s="2">
        <f t="shared" si="4"/>
        <v>10</v>
      </c>
      <c r="R71" s="2">
        <f t="shared" si="4"/>
        <v>3</v>
      </c>
      <c r="S71" s="2">
        <f>COUNTIF(S57:S70,"X")</f>
        <v>4</v>
      </c>
      <c r="T71" s="2">
        <f>COUNTIF(T57:T70,"X")</f>
        <v>4</v>
      </c>
      <c r="U71" s="2">
        <f>COUNTIF(U57:U70,"X")</f>
        <v>4</v>
      </c>
      <c r="V71" s="3">
        <f>COUNTIF(V57:V70,"X")</f>
        <v>4</v>
      </c>
    </row>
    <row r="72" spans="1:22" ht="15" thickBot="1" x14ac:dyDescent="0.25">
      <c r="A72" s="1"/>
    </row>
    <row r="73" spans="1:22" ht="17.25" thickBot="1" x14ac:dyDescent="0.3">
      <c r="A73" s="1"/>
      <c r="B73" s="514" t="s">
        <v>118</v>
      </c>
      <c r="C73" s="504" t="s">
        <v>0</v>
      </c>
      <c r="D73" s="505"/>
      <c r="E73" s="505"/>
      <c r="F73" s="505"/>
      <c r="G73" s="505"/>
      <c r="H73" s="505"/>
      <c r="I73" s="505"/>
      <c r="J73" s="505"/>
      <c r="K73" s="505"/>
      <c r="L73" s="506"/>
      <c r="M73" s="507">
        <v>45657</v>
      </c>
      <c r="N73" s="508"/>
      <c r="O73" s="508"/>
      <c r="P73" s="508"/>
      <c r="Q73" s="508"/>
      <c r="R73" s="508"/>
      <c r="S73" s="508"/>
      <c r="T73" s="508"/>
      <c r="U73" s="508"/>
      <c r="V73" s="509"/>
    </row>
    <row r="74" spans="1:22" ht="30" customHeight="1" thickBot="1" x14ac:dyDescent="0.25">
      <c r="A74" s="1"/>
      <c r="B74" s="515"/>
      <c r="C74" s="45" t="s">
        <v>82</v>
      </c>
      <c r="D74" s="6" t="s">
        <v>83</v>
      </c>
      <c r="E74" s="6" t="s">
        <v>71</v>
      </c>
      <c r="F74" s="6" t="s">
        <v>97</v>
      </c>
      <c r="G74" s="6" t="s">
        <v>95</v>
      </c>
      <c r="H74" s="6" t="s">
        <v>96</v>
      </c>
      <c r="I74" s="6" t="s">
        <v>72</v>
      </c>
      <c r="J74" s="6" t="s">
        <v>73</v>
      </c>
      <c r="K74" s="6" t="s">
        <v>93</v>
      </c>
      <c r="L74" s="7" t="s">
        <v>89</v>
      </c>
      <c r="M74" s="52" t="s">
        <v>82</v>
      </c>
      <c r="N74" s="52" t="s">
        <v>83</v>
      </c>
      <c r="O74" s="53" t="s">
        <v>71</v>
      </c>
      <c r="P74" s="53" t="s">
        <v>94</v>
      </c>
      <c r="Q74" s="53" t="s">
        <v>95</v>
      </c>
      <c r="R74" s="53" t="s">
        <v>96</v>
      </c>
      <c r="S74" s="52" t="s">
        <v>72</v>
      </c>
      <c r="T74" s="52" t="s">
        <v>73</v>
      </c>
      <c r="U74" s="52" t="s">
        <v>93</v>
      </c>
      <c r="V74" s="54" t="s">
        <v>89</v>
      </c>
    </row>
    <row r="75" spans="1:22" ht="14.25" customHeight="1" x14ac:dyDescent="0.2">
      <c r="A75" s="510" t="s">
        <v>111</v>
      </c>
      <c r="B75" s="21" t="s">
        <v>42</v>
      </c>
      <c r="C75" s="126" t="s">
        <v>91</v>
      </c>
      <c r="D75" s="106" t="s">
        <v>91</v>
      </c>
      <c r="E75" s="106" t="s">
        <v>91</v>
      </c>
      <c r="F75" s="107" t="s">
        <v>91</v>
      </c>
      <c r="G75" s="107" t="s">
        <v>91</v>
      </c>
      <c r="H75" s="108" t="s">
        <v>91</v>
      </c>
      <c r="I75" s="106" t="s">
        <v>91</v>
      </c>
      <c r="J75" s="106" t="s">
        <v>91</v>
      </c>
      <c r="K75" s="109"/>
      <c r="L75" s="105"/>
      <c r="M75" s="197" t="s">
        <v>91</v>
      </c>
      <c r="N75" s="109" t="s">
        <v>91</v>
      </c>
      <c r="O75" s="109" t="s">
        <v>91</v>
      </c>
      <c r="P75" s="202"/>
      <c r="Q75" s="109" t="s">
        <v>91</v>
      </c>
      <c r="R75" s="198" t="s">
        <v>91</v>
      </c>
      <c r="S75" s="202"/>
      <c r="T75" s="202"/>
      <c r="U75" s="109"/>
      <c r="V75" s="105"/>
    </row>
    <row r="76" spans="1:22" ht="14.25" x14ac:dyDescent="0.2">
      <c r="A76" s="511"/>
      <c r="B76" s="20" t="s">
        <v>40</v>
      </c>
      <c r="C76" s="125" t="s">
        <v>91</v>
      </c>
      <c r="D76" s="97" t="s">
        <v>91</v>
      </c>
      <c r="E76" s="97" t="s">
        <v>91</v>
      </c>
      <c r="F76" s="110" t="s">
        <v>91</v>
      </c>
      <c r="G76" s="110" t="s">
        <v>91</v>
      </c>
      <c r="H76" s="111" t="s">
        <v>91</v>
      </c>
      <c r="I76" s="97" t="s">
        <v>91</v>
      </c>
      <c r="J76" s="112" t="s">
        <v>91</v>
      </c>
      <c r="K76" s="97" t="s">
        <v>91</v>
      </c>
      <c r="L76" s="98"/>
      <c r="M76" s="125" t="s">
        <v>91</v>
      </c>
      <c r="N76" s="97" t="s">
        <v>91</v>
      </c>
      <c r="O76" s="97" t="s">
        <v>91</v>
      </c>
      <c r="P76" s="97" t="s">
        <v>91</v>
      </c>
      <c r="Q76" s="97" t="s">
        <v>91</v>
      </c>
      <c r="R76" s="92"/>
      <c r="S76" s="97" t="s">
        <v>91</v>
      </c>
      <c r="T76" s="112" t="s">
        <v>91</v>
      </c>
      <c r="U76" s="97" t="s">
        <v>91</v>
      </c>
      <c r="V76" s="98"/>
    </row>
    <row r="77" spans="1:22" ht="14.25" x14ac:dyDescent="0.2">
      <c r="A77" s="511"/>
      <c r="B77" s="17" t="s">
        <v>113</v>
      </c>
      <c r="C77" s="102"/>
      <c r="D77" s="103"/>
      <c r="E77" s="103"/>
      <c r="F77" s="110"/>
      <c r="G77" s="110"/>
      <c r="H77" s="111"/>
      <c r="I77" s="103"/>
      <c r="J77" s="103"/>
      <c r="K77" s="103" t="s">
        <v>91</v>
      </c>
      <c r="L77" s="129"/>
      <c r="M77" s="102"/>
      <c r="N77" s="103"/>
      <c r="O77" s="103"/>
      <c r="P77" s="97"/>
      <c r="Q77" s="97"/>
      <c r="R77" s="97"/>
      <c r="S77" s="199" t="s">
        <v>91</v>
      </c>
      <c r="T77" s="112" t="s">
        <v>91</v>
      </c>
      <c r="U77" s="103" t="s">
        <v>91</v>
      </c>
      <c r="V77" s="129"/>
    </row>
    <row r="78" spans="1:22" ht="14.25" x14ac:dyDescent="0.2">
      <c r="A78" s="511"/>
      <c r="B78" s="20" t="s">
        <v>43</v>
      </c>
      <c r="C78" s="125" t="s">
        <v>91</v>
      </c>
      <c r="D78" s="97" t="s">
        <v>91</v>
      </c>
      <c r="E78" s="97" t="s">
        <v>91</v>
      </c>
      <c r="F78" s="110" t="s">
        <v>91</v>
      </c>
      <c r="G78" s="110" t="s">
        <v>91</v>
      </c>
      <c r="H78" s="111" t="s">
        <v>91</v>
      </c>
      <c r="I78" s="97" t="s">
        <v>91</v>
      </c>
      <c r="J78" s="97" t="s">
        <v>91</v>
      </c>
      <c r="K78" s="97" t="s">
        <v>91</v>
      </c>
      <c r="L78" s="98"/>
      <c r="M78" s="116" t="s">
        <v>91</v>
      </c>
      <c r="N78" s="97" t="s">
        <v>91</v>
      </c>
      <c r="O78" s="97" t="s">
        <v>91</v>
      </c>
      <c r="P78" s="92"/>
      <c r="Q78" s="97" t="s">
        <v>91</v>
      </c>
      <c r="R78" s="92"/>
      <c r="S78" s="92"/>
      <c r="T78" s="92"/>
      <c r="U78" s="92"/>
      <c r="V78" s="98" t="s">
        <v>91</v>
      </c>
    </row>
    <row r="79" spans="1:22" ht="14.25" x14ac:dyDescent="0.2">
      <c r="A79" s="511"/>
      <c r="B79" s="20" t="s">
        <v>39</v>
      </c>
      <c r="C79" s="125" t="s">
        <v>91</v>
      </c>
      <c r="D79" s="97" t="s">
        <v>91</v>
      </c>
      <c r="E79" s="97" t="s">
        <v>91</v>
      </c>
      <c r="F79" s="110" t="s">
        <v>91</v>
      </c>
      <c r="G79" s="110" t="s">
        <v>91</v>
      </c>
      <c r="H79" s="111" t="s">
        <v>91</v>
      </c>
      <c r="I79" s="97" t="s">
        <v>91</v>
      </c>
      <c r="J79" s="112" t="s">
        <v>91</v>
      </c>
      <c r="K79" s="97" t="s">
        <v>91</v>
      </c>
      <c r="L79" s="98"/>
      <c r="M79" s="125" t="s">
        <v>91</v>
      </c>
      <c r="N79" s="97" t="s">
        <v>91</v>
      </c>
      <c r="O79" s="97" t="s">
        <v>91</v>
      </c>
      <c r="P79" s="123" t="s">
        <v>91</v>
      </c>
      <c r="Q79" s="97" t="s">
        <v>91</v>
      </c>
      <c r="R79" s="123" t="s">
        <v>91</v>
      </c>
      <c r="S79" s="92"/>
      <c r="T79" s="92"/>
      <c r="U79" s="97"/>
      <c r="V79" s="98"/>
    </row>
    <row r="80" spans="1:22" ht="14.25" x14ac:dyDescent="0.2">
      <c r="A80" s="511"/>
      <c r="B80" s="20" t="s">
        <v>44</v>
      </c>
      <c r="C80" s="116" t="s">
        <v>91</v>
      </c>
      <c r="D80" s="99" t="s">
        <v>91</v>
      </c>
      <c r="E80" s="99" t="s">
        <v>91</v>
      </c>
      <c r="F80" s="110" t="s">
        <v>91</v>
      </c>
      <c r="G80" s="110" t="s">
        <v>91</v>
      </c>
      <c r="H80" s="111" t="s">
        <v>91</v>
      </c>
      <c r="I80" s="97"/>
      <c r="J80" s="99"/>
      <c r="K80" s="97"/>
      <c r="L80" s="98"/>
      <c r="M80" s="179"/>
      <c r="N80" s="180"/>
      <c r="O80" s="92"/>
      <c r="P80" s="92"/>
      <c r="Q80" s="92"/>
      <c r="R80" s="92"/>
      <c r="S80" s="103"/>
      <c r="T80" s="103"/>
      <c r="U80" s="103"/>
      <c r="V80" s="129"/>
    </row>
    <row r="81" spans="1:23" ht="14.25" x14ac:dyDescent="0.2">
      <c r="A81" s="511"/>
      <c r="B81" s="20" t="s">
        <v>45</v>
      </c>
      <c r="C81" s="116" t="s">
        <v>91</v>
      </c>
      <c r="D81" s="99" t="s">
        <v>91</v>
      </c>
      <c r="E81" s="99" t="s">
        <v>91</v>
      </c>
      <c r="F81" s="110" t="s">
        <v>91</v>
      </c>
      <c r="G81" s="110" t="s">
        <v>91</v>
      </c>
      <c r="H81" s="111"/>
      <c r="I81" s="97" t="s">
        <v>91</v>
      </c>
      <c r="J81" s="99" t="s">
        <v>91</v>
      </c>
      <c r="K81" s="123" t="s">
        <v>91</v>
      </c>
      <c r="L81" s="98"/>
      <c r="M81" s="179"/>
      <c r="N81" s="92"/>
      <c r="O81" s="92"/>
      <c r="P81" s="92"/>
      <c r="Q81" s="92"/>
      <c r="R81" s="92"/>
      <c r="S81" s="92"/>
      <c r="T81" s="92"/>
      <c r="U81" s="92"/>
      <c r="V81" s="94"/>
    </row>
    <row r="82" spans="1:23" ht="14.25" x14ac:dyDescent="0.2">
      <c r="A82" s="511"/>
      <c r="B82" s="20" t="s">
        <v>46</v>
      </c>
      <c r="C82" s="116" t="s">
        <v>91</v>
      </c>
      <c r="D82" s="99" t="s">
        <v>91</v>
      </c>
      <c r="E82" s="99" t="s">
        <v>91</v>
      </c>
      <c r="F82" s="110" t="s">
        <v>91</v>
      </c>
      <c r="G82" s="110" t="s">
        <v>91</v>
      </c>
      <c r="H82" s="111"/>
      <c r="I82" s="97" t="s">
        <v>91</v>
      </c>
      <c r="J82" s="99" t="s">
        <v>91</v>
      </c>
      <c r="K82" s="97"/>
      <c r="L82" s="98"/>
      <c r="M82" s="200" t="s">
        <v>91</v>
      </c>
      <c r="N82" s="97" t="s">
        <v>91</v>
      </c>
      <c r="O82" s="97" t="s">
        <v>91</v>
      </c>
      <c r="P82" s="92"/>
      <c r="Q82" s="123" t="s">
        <v>91</v>
      </c>
      <c r="R82" s="92"/>
      <c r="S82" s="92"/>
      <c r="T82" s="92"/>
      <c r="U82" s="97"/>
      <c r="V82" s="98"/>
    </row>
    <row r="83" spans="1:23" ht="14.25" x14ac:dyDescent="0.2">
      <c r="A83" s="511"/>
      <c r="B83" s="23" t="s">
        <v>38</v>
      </c>
      <c r="C83" s="116" t="s">
        <v>91</v>
      </c>
      <c r="D83" s="99" t="s">
        <v>91</v>
      </c>
      <c r="E83" s="99" t="s">
        <v>91</v>
      </c>
      <c r="F83" s="110" t="s">
        <v>91</v>
      </c>
      <c r="G83" s="110" t="s">
        <v>91</v>
      </c>
      <c r="H83" s="111" t="s">
        <v>91</v>
      </c>
      <c r="I83" s="97" t="s">
        <v>91</v>
      </c>
      <c r="J83" s="131" t="s">
        <v>91</v>
      </c>
      <c r="K83" s="123" t="s">
        <v>91</v>
      </c>
      <c r="L83" s="130" t="s">
        <v>91</v>
      </c>
      <c r="M83" s="200" t="s">
        <v>91</v>
      </c>
      <c r="N83" s="99" t="s">
        <v>91</v>
      </c>
      <c r="O83" s="99" t="s">
        <v>91</v>
      </c>
      <c r="P83" s="97" t="s">
        <v>91</v>
      </c>
      <c r="Q83" s="97" t="s">
        <v>91</v>
      </c>
      <c r="R83" s="92"/>
      <c r="S83" s="99" t="s">
        <v>91</v>
      </c>
      <c r="T83" s="131" t="s">
        <v>91</v>
      </c>
      <c r="U83" s="190" t="s">
        <v>91</v>
      </c>
      <c r="V83" s="130" t="s">
        <v>91</v>
      </c>
    </row>
    <row r="84" spans="1:23" ht="14.25" x14ac:dyDescent="0.2">
      <c r="A84" s="511"/>
      <c r="B84" s="22" t="s">
        <v>47</v>
      </c>
      <c r="C84" s="116" t="s">
        <v>91</v>
      </c>
      <c r="D84" s="99" t="s">
        <v>91</v>
      </c>
      <c r="E84" s="99" t="s">
        <v>91</v>
      </c>
      <c r="F84" s="110" t="s">
        <v>91</v>
      </c>
      <c r="G84" s="110" t="s">
        <v>91</v>
      </c>
      <c r="H84" s="111" t="s">
        <v>91</v>
      </c>
      <c r="I84" s="99" t="s">
        <v>91</v>
      </c>
      <c r="J84" s="131" t="s">
        <v>91</v>
      </c>
      <c r="K84" s="97"/>
      <c r="L84" s="98"/>
      <c r="M84" s="116" t="s">
        <v>91</v>
      </c>
      <c r="N84" s="97" t="s">
        <v>91</v>
      </c>
      <c r="O84" s="97" t="s">
        <v>91</v>
      </c>
      <c r="P84" s="167" t="s">
        <v>91</v>
      </c>
      <c r="Q84" s="167" t="s">
        <v>91</v>
      </c>
      <c r="R84" s="167" t="s">
        <v>91</v>
      </c>
      <c r="S84" s="92"/>
      <c r="T84" s="92"/>
      <c r="U84" s="97"/>
      <c r="V84" s="98"/>
    </row>
    <row r="85" spans="1:23" ht="14.25" x14ac:dyDescent="0.2">
      <c r="A85" s="511"/>
      <c r="B85" s="22" t="s">
        <v>114</v>
      </c>
      <c r="C85" s="102"/>
      <c r="D85" s="103"/>
      <c r="E85" s="103"/>
      <c r="F85" s="121"/>
      <c r="G85" s="121"/>
      <c r="H85" s="104"/>
      <c r="I85" s="103"/>
      <c r="J85" s="103"/>
      <c r="K85" s="123" t="s">
        <v>91</v>
      </c>
      <c r="L85" s="129"/>
      <c r="M85" s="102"/>
      <c r="N85" s="103"/>
      <c r="O85" s="103"/>
      <c r="P85" s="167"/>
      <c r="Q85" s="167"/>
      <c r="R85" s="167"/>
      <c r="S85" s="103" t="s">
        <v>91</v>
      </c>
      <c r="T85" s="112" t="s">
        <v>91</v>
      </c>
      <c r="U85" s="103" t="s">
        <v>91</v>
      </c>
      <c r="V85" s="129"/>
    </row>
    <row r="86" spans="1:23" ht="14.25" x14ac:dyDescent="0.2">
      <c r="A86" s="511"/>
      <c r="B86" s="21" t="s">
        <v>80</v>
      </c>
      <c r="C86" s="125" t="s">
        <v>91</v>
      </c>
      <c r="D86" s="97" t="s">
        <v>91</v>
      </c>
      <c r="E86" s="97" t="s">
        <v>91</v>
      </c>
      <c r="F86" s="110" t="s">
        <v>91</v>
      </c>
      <c r="G86" s="110" t="s">
        <v>91</v>
      </c>
      <c r="H86" s="111" t="s">
        <v>91</v>
      </c>
      <c r="I86" s="99" t="s">
        <v>91</v>
      </c>
      <c r="J86" s="97" t="s">
        <v>91</v>
      </c>
      <c r="K86" s="97" t="s">
        <v>91</v>
      </c>
      <c r="L86" s="98" t="s">
        <v>91</v>
      </c>
      <c r="M86" s="116" t="s">
        <v>91</v>
      </c>
      <c r="N86" s="97" t="s">
        <v>91</v>
      </c>
      <c r="O86" s="97" t="s">
        <v>91</v>
      </c>
      <c r="P86" s="123" t="s">
        <v>91</v>
      </c>
      <c r="Q86" s="97" t="s">
        <v>91</v>
      </c>
      <c r="R86" s="123" t="s">
        <v>91</v>
      </c>
      <c r="S86" s="92"/>
      <c r="T86" s="92"/>
      <c r="U86" s="92"/>
      <c r="V86" s="130" t="s">
        <v>91</v>
      </c>
    </row>
    <row r="87" spans="1:23" ht="14.25" x14ac:dyDescent="0.2">
      <c r="A87" s="511"/>
      <c r="B87" s="20" t="s">
        <v>48</v>
      </c>
      <c r="C87" s="116" t="s">
        <v>91</v>
      </c>
      <c r="D87" s="99" t="s">
        <v>91</v>
      </c>
      <c r="E87" s="97" t="s">
        <v>91</v>
      </c>
      <c r="F87" s="110" t="s">
        <v>91</v>
      </c>
      <c r="G87" s="110" t="s">
        <v>91</v>
      </c>
      <c r="H87" s="111"/>
      <c r="I87" s="99"/>
      <c r="J87" s="97"/>
      <c r="K87" s="97"/>
      <c r="L87" s="98"/>
      <c r="M87" s="194"/>
      <c r="N87" s="92"/>
      <c r="O87" s="92"/>
      <c r="P87" s="92"/>
      <c r="Q87" s="92"/>
      <c r="R87" s="92"/>
      <c r="S87" s="103"/>
      <c r="T87" s="103"/>
      <c r="U87" s="103"/>
      <c r="V87" s="129"/>
    </row>
    <row r="88" spans="1:23" ht="14.25" x14ac:dyDescent="0.2">
      <c r="A88" s="511"/>
      <c r="B88" s="20" t="s">
        <v>49</v>
      </c>
      <c r="C88" s="116" t="s">
        <v>91</v>
      </c>
      <c r="D88" s="97" t="s">
        <v>91</v>
      </c>
      <c r="E88" s="97" t="s">
        <v>91</v>
      </c>
      <c r="F88" s="110" t="s">
        <v>91</v>
      </c>
      <c r="G88" s="110" t="s">
        <v>91</v>
      </c>
      <c r="H88" s="111"/>
      <c r="I88" s="99" t="s">
        <v>91</v>
      </c>
      <c r="J88" s="97" t="s">
        <v>91</v>
      </c>
      <c r="K88" s="97"/>
      <c r="L88" s="98"/>
      <c r="M88" s="116" t="s">
        <v>91</v>
      </c>
      <c r="N88" s="97" t="s">
        <v>91</v>
      </c>
      <c r="O88" s="97" t="s">
        <v>91</v>
      </c>
      <c r="P88" s="92"/>
      <c r="Q88" s="97" t="s">
        <v>91</v>
      </c>
      <c r="R88" s="92"/>
      <c r="S88" s="92"/>
      <c r="T88" s="92"/>
      <c r="U88" s="97"/>
      <c r="V88" s="98"/>
    </row>
    <row r="89" spans="1:23" ht="14.25" x14ac:dyDescent="0.2">
      <c r="A89" s="511"/>
      <c r="B89" s="20" t="s">
        <v>50</v>
      </c>
      <c r="C89" s="116" t="s">
        <v>91</v>
      </c>
      <c r="D89" s="97" t="s">
        <v>91</v>
      </c>
      <c r="E89" s="97" t="s">
        <v>91</v>
      </c>
      <c r="F89" s="121"/>
      <c r="G89" s="113" t="s">
        <v>91</v>
      </c>
      <c r="H89" s="111"/>
      <c r="I89" s="97"/>
      <c r="J89" s="97"/>
      <c r="K89" s="97"/>
      <c r="L89" s="98"/>
      <c r="M89" s="194"/>
      <c r="N89" s="92"/>
      <c r="O89" s="92"/>
      <c r="P89" s="92"/>
      <c r="Q89" s="92"/>
      <c r="R89" s="92"/>
      <c r="S89" s="97"/>
      <c r="T89" s="97"/>
      <c r="U89" s="97"/>
      <c r="V89" s="98"/>
    </row>
    <row r="90" spans="1:23" s="96" customFormat="1" ht="14.25" x14ac:dyDescent="0.2">
      <c r="A90" s="511"/>
      <c r="B90" s="20" t="s">
        <v>79</v>
      </c>
      <c r="C90" s="116" t="s">
        <v>91</v>
      </c>
      <c r="D90" s="97" t="s">
        <v>91</v>
      </c>
      <c r="E90" s="97" t="s">
        <v>91</v>
      </c>
      <c r="F90" s="110"/>
      <c r="G90" s="113" t="s">
        <v>91</v>
      </c>
      <c r="H90" s="111"/>
      <c r="I90" s="97"/>
      <c r="J90" s="97"/>
      <c r="K90" s="97"/>
      <c r="L90" s="98"/>
      <c r="M90" s="79" t="s">
        <v>91</v>
      </c>
      <c r="N90" s="92"/>
      <c r="O90" s="92"/>
      <c r="P90" s="92"/>
      <c r="Q90" s="190" t="s">
        <v>91</v>
      </c>
      <c r="R90" s="92"/>
      <c r="S90" s="97"/>
      <c r="T90" s="97"/>
      <c r="U90" s="97"/>
      <c r="V90" s="98"/>
    </row>
    <row r="91" spans="1:23" ht="15" thickBot="1" x14ac:dyDescent="0.25">
      <c r="A91" s="513"/>
      <c r="B91" s="206" t="s">
        <v>134</v>
      </c>
      <c r="C91" s="117"/>
      <c r="D91" s="100"/>
      <c r="E91" s="100"/>
      <c r="F91" s="114"/>
      <c r="G91" s="114"/>
      <c r="H91" s="115"/>
      <c r="I91" s="100"/>
      <c r="J91" s="100"/>
      <c r="K91" s="100"/>
      <c r="L91" s="101"/>
      <c r="M91" s="201"/>
      <c r="N91" s="100"/>
      <c r="O91" s="100"/>
      <c r="P91" s="100"/>
      <c r="Q91" s="100"/>
      <c r="R91" s="100"/>
      <c r="S91" s="100"/>
      <c r="T91" s="100"/>
      <c r="U91" s="100"/>
      <c r="V91" s="101"/>
    </row>
    <row r="92" spans="1:23" ht="14.25" x14ac:dyDescent="0.2">
      <c r="A92" s="1"/>
      <c r="B92" s="207" t="s">
        <v>70</v>
      </c>
      <c r="C92" s="149">
        <f>COUNTIF(C75:C91,"X")</f>
        <v>14</v>
      </c>
      <c r="D92" s="141">
        <f t="shared" ref="D92:V92" si="5">COUNTIF(D75:D91,"X")</f>
        <v>14</v>
      </c>
      <c r="E92" s="141">
        <f t="shared" si="5"/>
        <v>14</v>
      </c>
      <c r="F92" s="141">
        <f t="shared" si="5"/>
        <v>12</v>
      </c>
      <c r="G92" s="141">
        <f t="shared" si="5"/>
        <v>14</v>
      </c>
      <c r="H92" s="141">
        <f t="shared" si="5"/>
        <v>8</v>
      </c>
      <c r="I92" s="141">
        <f t="shared" si="5"/>
        <v>10</v>
      </c>
      <c r="J92" s="141">
        <f t="shared" si="5"/>
        <v>10</v>
      </c>
      <c r="K92" s="141">
        <f t="shared" si="5"/>
        <v>8</v>
      </c>
      <c r="L92" s="142">
        <f t="shared" si="5"/>
        <v>2</v>
      </c>
      <c r="M92" s="149">
        <f t="shared" si="5"/>
        <v>10</v>
      </c>
      <c r="N92" s="141">
        <f t="shared" si="5"/>
        <v>9</v>
      </c>
      <c r="O92" s="141">
        <f t="shared" si="5"/>
        <v>9</v>
      </c>
      <c r="P92" s="141">
        <f t="shared" si="5"/>
        <v>5</v>
      </c>
      <c r="Q92" s="141">
        <f t="shared" si="5"/>
        <v>10</v>
      </c>
      <c r="R92" s="141">
        <f t="shared" si="5"/>
        <v>4</v>
      </c>
      <c r="S92" s="141">
        <f t="shared" si="5"/>
        <v>4</v>
      </c>
      <c r="T92" s="141">
        <f t="shared" si="5"/>
        <v>4</v>
      </c>
      <c r="U92" s="141">
        <f t="shared" si="5"/>
        <v>4</v>
      </c>
      <c r="V92" s="142">
        <f t="shared" si="5"/>
        <v>3</v>
      </c>
    </row>
    <row r="93" spans="1:23" ht="15" thickBot="1" x14ac:dyDescent="0.25">
      <c r="A93" s="1"/>
    </row>
    <row r="94" spans="1:23" ht="15" customHeight="1" thickBot="1" x14ac:dyDescent="0.3">
      <c r="A94" s="1"/>
      <c r="B94" s="514" t="s">
        <v>118</v>
      </c>
      <c r="C94" s="504" t="s">
        <v>0</v>
      </c>
      <c r="D94" s="505"/>
      <c r="E94" s="505"/>
      <c r="F94" s="505"/>
      <c r="G94" s="505"/>
      <c r="H94" s="505"/>
      <c r="I94" s="505"/>
      <c r="J94" s="505"/>
      <c r="K94" s="505"/>
      <c r="L94" s="506"/>
      <c r="M94" s="507">
        <v>45657</v>
      </c>
      <c r="N94" s="508"/>
      <c r="O94" s="508"/>
      <c r="P94" s="508"/>
      <c r="Q94" s="508"/>
      <c r="R94" s="508"/>
      <c r="S94" s="508"/>
      <c r="T94" s="508"/>
      <c r="U94" s="508"/>
      <c r="V94" s="509"/>
    </row>
    <row r="95" spans="1:23" ht="30" customHeight="1" thickBot="1" x14ac:dyDescent="0.25">
      <c r="A95" s="1"/>
      <c r="B95" s="515"/>
      <c r="C95" s="45" t="s">
        <v>82</v>
      </c>
      <c r="D95" s="6" t="s">
        <v>83</v>
      </c>
      <c r="E95" s="136" t="s">
        <v>71</v>
      </c>
      <c r="F95" s="136" t="s">
        <v>94</v>
      </c>
      <c r="G95" s="136" t="s">
        <v>95</v>
      </c>
      <c r="H95" s="136" t="s">
        <v>96</v>
      </c>
      <c r="I95" s="136" t="s">
        <v>72</v>
      </c>
      <c r="J95" s="136" t="s">
        <v>73</v>
      </c>
      <c r="K95" s="136" t="s">
        <v>93</v>
      </c>
      <c r="L95" s="122" t="s">
        <v>89</v>
      </c>
      <c r="M95" s="52" t="s">
        <v>82</v>
      </c>
      <c r="N95" s="52" t="s">
        <v>83</v>
      </c>
      <c r="O95" s="53" t="s">
        <v>71</v>
      </c>
      <c r="P95" s="53" t="s">
        <v>94</v>
      </c>
      <c r="Q95" s="53" t="s">
        <v>95</v>
      </c>
      <c r="R95" s="53" t="s">
        <v>96</v>
      </c>
      <c r="S95" s="52" t="s">
        <v>72</v>
      </c>
      <c r="T95" s="52" t="s">
        <v>73</v>
      </c>
      <c r="U95" s="52" t="s">
        <v>93</v>
      </c>
      <c r="V95" s="54" t="s">
        <v>89</v>
      </c>
    </row>
    <row r="96" spans="1:23" ht="14.25" customHeight="1" x14ac:dyDescent="0.2">
      <c r="A96" s="510" t="s">
        <v>112</v>
      </c>
      <c r="B96" s="24" t="s">
        <v>32</v>
      </c>
      <c r="C96" s="138" t="s">
        <v>91</v>
      </c>
      <c r="D96" s="139" t="s">
        <v>91</v>
      </c>
      <c r="E96" s="145" t="s">
        <v>91</v>
      </c>
      <c r="F96" s="145"/>
      <c r="G96" s="144" t="s">
        <v>91</v>
      </c>
      <c r="H96" s="145"/>
      <c r="I96" s="150" t="s">
        <v>91</v>
      </c>
      <c r="J96" s="145"/>
      <c r="K96" s="145"/>
      <c r="L96" s="151"/>
      <c r="M96" s="138" t="s">
        <v>91</v>
      </c>
      <c r="N96" s="139" t="s">
        <v>91</v>
      </c>
      <c r="O96" s="145" t="s">
        <v>91</v>
      </c>
      <c r="P96" s="145"/>
      <c r="Q96" s="144" t="s">
        <v>91</v>
      </c>
      <c r="R96" s="145"/>
      <c r="S96" s="160"/>
      <c r="T96" s="145"/>
      <c r="U96" s="145"/>
      <c r="V96" s="151"/>
      <c r="W96" s="137"/>
    </row>
    <row r="97" spans="1:23" ht="14.25" x14ac:dyDescent="0.2">
      <c r="A97" s="511"/>
      <c r="B97" s="25" t="s">
        <v>31</v>
      </c>
      <c r="C97" s="152" t="s">
        <v>91</v>
      </c>
      <c r="D97" s="153" t="s">
        <v>91</v>
      </c>
      <c r="E97" s="167" t="s">
        <v>91</v>
      </c>
      <c r="F97" s="167"/>
      <c r="G97" s="147" t="s">
        <v>91</v>
      </c>
      <c r="H97" s="167"/>
      <c r="I97" s="167"/>
      <c r="J97" s="167"/>
      <c r="K97" s="167"/>
      <c r="L97" s="118"/>
      <c r="M97" s="161"/>
      <c r="N97" s="162"/>
      <c r="O97" s="148" t="s">
        <v>91</v>
      </c>
      <c r="P97" s="163"/>
      <c r="Q97" s="162"/>
      <c r="R97" s="163"/>
      <c r="S97" s="163"/>
      <c r="T97" s="163"/>
      <c r="U97" s="163"/>
      <c r="V97" s="164"/>
      <c r="W97" s="137"/>
    </row>
    <row r="98" spans="1:23" ht="14.25" x14ac:dyDescent="0.2">
      <c r="A98" s="511"/>
      <c r="B98" s="25" t="s">
        <v>30</v>
      </c>
      <c r="C98" s="152" t="s">
        <v>91</v>
      </c>
      <c r="D98" s="153" t="s">
        <v>91</v>
      </c>
      <c r="E98" s="167" t="s">
        <v>91</v>
      </c>
      <c r="F98" s="147" t="s">
        <v>91</v>
      </c>
      <c r="G98" s="146" t="s">
        <v>91</v>
      </c>
      <c r="H98" s="167"/>
      <c r="I98" s="167" t="s">
        <v>91</v>
      </c>
      <c r="J98" s="167"/>
      <c r="K98" s="167" t="s">
        <v>91</v>
      </c>
      <c r="L98" s="118" t="s">
        <v>91</v>
      </c>
      <c r="M98" s="152" t="s">
        <v>91</v>
      </c>
      <c r="N98" s="153" t="s">
        <v>91</v>
      </c>
      <c r="O98" s="167" t="s">
        <v>91</v>
      </c>
      <c r="P98" s="147" t="s">
        <v>91</v>
      </c>
      <c r="Q98" s="146" t="s">
        <v>91</v>
      </c>
      <c r="R98" s="143"/>
      <c r="S98" s="162"/>
      <c r="T98" s="167"/>
      <c r="U98" s="167" t="s">
        <v>91</v>
      </c>
      <c r="V98" s="165"/>
      <c r="W98" s="137"/>
    </row>
    <row r="99" spans="1:23" ht="14.25" x14ac:dyDescent="0.2">
      <c r="A99" s="511"/>
      <c r="B99" s="25" t="s">
        <v>29</v>
      </c>
      <c r="C99" s="152" t="s">
        <v>91</v>
      </c>
      <c r="D99" s="153" t="s">
        <v>91</v>
      </c>
      <c r="E99" s="167" t="s">
        <v>91</v>
      </c>
      <c r="F99" s="167"/>
      <c r="G99" s="167" t="s">
        <v>91</v>
      </c>
      <c r="H99" s="167"/>
      <c r="I99" s="167" t="s">
        <v>91</v>
      </c>
      <c r="J99" s="325" t="s">
        <v>91</v>
      </c>
      <c r="K99" s="167" t="s">
        <v>91</v>
      </c>
      <c r="L99" s="118"/>
      <c r="M99" s="152" t="s">
        <v>91</v>
      </c>
      <c r="N99" s="153" t="s">
        <v>91</v>
      </c>
      <c r="O99" s="167" t="s">
        <v>91</v>
      </c>
      <c r="P99" s="167"/>
      <c r="Q99" s="167" t="s">
        <v>91</v>
      </c>
      <c r="R99" s="167"/>
      <c r="S99" s="167" t="s">
        <v>91</v>
      </c>
      <c r="T99" s="325" t="s">
        <v>91</v>
      </c>
      <c r="U99" s="167" t="s">
        <v>91</v>
      </c>
      <c r="V99" s="118"/>
      <c r="W99" s="137"/>
    </row>
    <row r="100" spans="1:23" ht="14.25" x14ac:dyDescent="0.2">
      <c r="A100" s="511"/>
      <c r="B100" s="25" t="s">
        <v>28</v>
      </c>
      <c r="C100" s="152" t="s">
        <v>91</v>
      </c>
      <c r="D100" s="153" t="s">
        <v>91</v>
      </c>
      <c r="E100" s="167" t="s">
        <v>91</v>
      </c>
      <c r="F100" s="147" t="s">
        <v>91</v>
      </c>
      <c r="G100" s="146" t="s">
        <v>91</v>
      </c>
      <c r="H100" s="147" t="s">
        <v>91</v>
      </c>
      <c r="I100" s="167" t="s">
        <v>91</v>
      </c>
      <c r="J100" s="325" t="s">
        <v>91</v>
      </c>
      <c r="K100" s="167" t="s">
        <v>91</v>
      </c>
      <c r="L100" s="118" t="s">
        <v>91</v>
      </c>
      <c r="M100" s="152" t="s">
        <v>91</v>
      </c>
      <c r="N100" s="153" t="s">
        <v>91</v>
      </c>
      <c r="O100" s="167" t="s">
        <v>91</v>
      </c>
      <c r="P100" s="147" t="s">
        <v>91</v>
      </c>
      <c r="Q100" s="167" t="s">
        <v>91</v>
      </c>
      <c r="R100" s="167" t="s">
        <v>91</v>
      </c>
      <c r="S100" s="167" t="s">
        <v>91</v>
      </c>
      <c r="T100" s="325" t="s">
        <v>91</v>
      </c>
      <c r="U100" s="167" t="s">
        <v>91</v>
      </c>
      <c r="V100" s="165"/>
      <c r="W100" s="137"/>
    </row>
    <row r="101" spans="1:23" ht="14.25" x14ac:dyDescent="0.2">
      <c r="A101" s="511"/>
      <c r="B101" s="25" t="s">
        <v>27</v>
      </c>
      <c r="C101" s="152" t="s">
        <v>91</v>
      </c>
      <c r="D101" s="153" t="s">
        <v>91</v>
      </c>
      <c r="E101" s="167" t="s">
        <v>91</v>
      </c>
      <c r="F101" s="146" t="s">
        <v>91</v>
      </c>
      <c r="G101" s="146" t="s">
        <v>91</v>
      </c>
      <c r="H101" s="146" t="s">
        <v>91</v>
      </c>
      <c r="I101" s="167" t="s">
        <v>91</v>
      </c>
      <c r="J101" s="325" t="s">
        <v>91</v>
      </c>
      <c r="K101" s="167"/>
      <c r="L101" s="118" t="s">
        <v>91</v>
      </c>
      <c r="M101" s="152" t="s">
        <v>91</v>
      </c>
      <c r="N101" s="153" t="s">
        <v>91</v>
      </c>
      <c r="O101" s="167" t="s">
        <v>91</v>
      </c>
      <c r="P101" s="162"/>
      <c r="Q101" s="167" t="s">
        <v>91</v>
      </c>
      <c r="R101" s="162"/>
      <c r="S101" s="162"/>
      <c r="T101" s="162"/>
      <c r="U101" s="167"/>
      <c r="V101" s="118" t="s">
        <v>91</v>
      </c>
      <c r="W101" s="137"/>
    </row>
    <row r="102" spans="1:23" ht="14.25" x14ac:dyDescent="0.2">
      <c r="A102" s="511"/>
      <c r="B102" s="26" t="s">
        <v>86</v>
      </c>
      <c r="C102" s="154"/>
      <c r="D102" s="155"/>
      <c r="E102" s="167" t="s">
        <v>91</v>
      </c>
      <c r="F102" s="167"/>
      <c r="G102" s="167"/>
      <c r="H102" s="167"/>
      <c r="I102" s="167"/>
      <c r="J102" s="167"/>
      <c r="K102" s="167"/>
      <c r="L102" s="118"/>
      <c r="M102" s="166"/>
      <c r="N102" s="167"/>
      <c r="O102" s="162"/>
      <c r="P102" s="167"/>
      <c r="Q102" s="167"/>
      <c r="R102" s="167"/>
      <c r="S102" s="167"/>
      <c r="T102" s="167"/>
      <c r="U102" s="167"/>
      <c r="V102" s="118"/>
      <c r="W102" s="137"/>
    </row>
    <row r="103" spans="1:23" ht="14.25" x14ac:dyDescent="0.2">
      <c r="A103" s="511"/>
      <c r="B103" s="26" t="s">
        <v>88</v>
      </c>
      <c r="C103" s="156" t="s">
        <v>91</v>
      </c>
      <c r="D103" s="157" t="s">
        <v>91</v>
      </c>
      <c r="E103" s="167" t="s">
        <v>91</v>
      </c>
      <c r="F103" s="167"/>
      <c r="G103" s="167"/>
      <c r="H103" s="167"/>
      <c r="I103" s="167"/>
      <c r="J103" s="167"/>
      <c r="K103" s="167"/>
      <c r="L103" s="118"/>
      <c r="M103" s="156" t="s">
        <v>91</v>
      </c>
      <c r="N103" s="157" t="s">
        <v>91</v>
      </c>
      <c r="O103" s="167" t="s">
        <v>91</v>
      </c>
      <c r="P103" s="167"/>
      <c r="Q103" s="167"/>
      <c r="R103" s="167"/>
      <c r="S103" s="167"/>
      <c r="T103" s="167"/>
      <c r="U103" s="167"/>
      <c r="V103" s="118"/>
      <c r="W103" s="137"/>
    </row>
    <row r="104" spans="1:23" ht="14.25" x14ac:dyDescent="0.2">
      <c r="A104" s="511"/>
      <c r="B104" s="25" t="s">
        <v>26</v>
      </c>
      <c r="C104" s="152" t="s">
        <v>91</v>
      </c>
      <c r="D104" s="153" t="s">
        <v>91</v>
      </c>
      <c r="E104" s="167" t="s">
        <v>91</v>
      </c>
      <c r="F104" s="146"/>
      <c r="G104" s="147" t="s">
        <v>91</v>
      </c>
      <c r="H104" s="167"/>
      <c r="I104" s="148" t="s">
        <v>91</v>
      </c>
      <c r="J104" s="167"/>
      <c r="K104" s="167"/>
      <c r="L104" s="118"/>
      <c r="M104" s="161"/>
      <c r="N104" s="162"/>
      <c r="O104" s="148" t="s">
        <v>91</v>
      </c>
      <c r="P104" s="163"/>
      <c r="Q104" s="162"/>
      <c r="R104" s="163"/>
      <c r="S104" s="383"/>
      <c r="T104" s="167"/>
      <c r="U104" s="167"/>
      <c r="V104" s="118"/>
      <c r="W104" s="137"/>
    </row>
    <row r="105" spans="1:23" ht="14.25" x14ac:dyDescent="0.2">
      <c r="A105" s="511"/>
      <c r="B105" s="25" t="s">
        <v>25</v>
      </c>
      <c r="C105" s="152" t="s">
        <v>91</v>
      </c>
      <c r="D105" s="153" t="s">
        <v>91</v>
      </c>
      <c r="E105" s="167" t="s">
        <v>91</v>
      </c>
      <c r="F105" s="146"/>
      <c r="G105" s="146" t="s">
        <v>91</v>
      </c>
      <c r="H105" s="167"/>
      <c r="I105" s="167" t="s">
        <v>91</v>
      </c>
      <c r="J105" s="167" t="s">
        <v>91</v>
      </c>
      <c r="K105" s="167" t="s">
        <v>91</v>
      </c>
      <c r="L105" s="118"/>
      <c r="M105" s="152" t="s">
        <v>91</v>
      </c>
      <c r="N105" s="153" t="s">
        <v>91</v>
      </c>
      <c r="O105" s="167" t="s">
        <v>91</v>
      </c>
      <c r="P105" s="167"/>
      <c r="Q105" s="167" t="s">
        <v>91</v>
      </c>
      <c r="R105" s="167"/>
      <c r="S105" s="167" t="s">
        <v>91</v>
      </c>
      <c r="T105" s="383"/>
      <c r="U105" s="383"/>
      <c r="V105" s="118"/>
      <c r="W105" s="137"/>
    </row>
    <row r="106" spans="1:23" ht="14.25" x14ac:dyDescent="0.2">
      <c r="A106" s="511"/>
      <c r="B106" s="25" t="s">
        <v>24</v>
      </c>
      <c r="C106" s="152" t="s">
        <v>91</v>
      </c>
      <c r="D106" s="153" t="s">
        <v>91</v>
      </c>
      <c r="E106" s="167" t="s">
        <v>91</v>
      </c>
      <c r="F106" s="146"/>
      <c r="G106" s="146" t="s">
        <v>91</v>
      </c>
      <c r="H106" s="146" t="s">
        <v>91</v>
      </c>
      <c r="I106" s="167" t="s">
        <v>91</v>
      </c>
      <c r="J106" s="167" t="s">
        <v>91</v>
      </c>
      <c r="K106" s="167" t="s">
        <v>91</v>
      </c>
      <c r="L106" s="118"/>
      <c r="M106" s="161"/>
      <c r="N106" s="162"/>
      <c r="O106" s="167" t="s">
        <v>91</v>
      </c>
      <c r="P106" s="167"/>
      <c r="Q106" s="162"/>
      <c r="R106" s="162"/>
      <c r="S106" s="162"/>
      <c r="T106" s="162"/>
      <c r="U106" s="167" t="s">
        <v>91</v>
      </c>
      <c r="V106" s="118"/>
      <c r="W106" s="137"/>
    </row>
    <row r="107" spans="1:23" s="140" customFormat="1" ht="14.25" x14ac:dyDescent="0.2">
      <c r="A107" s="511"/>
      <c r="B107" s="25" t="s">
        <v>121</v>
      </c>
      <c r="C107" s="152"/>
      <c r="D107" s="153"/>
      <c r="E107" s="167"/>
      <c r="F107" s="146"/>
      <c r="G107" s="146"/>
      <c r="H107" s="167"/>
      <c r="I107" s="167"/>
      <c r="J107" s="167"/>
      <c r="K107" s="167"/>
      <c r="L107" s="118"/>
      <c r="M107" s="156" t="s">
        <v>91</v>
      </c>
      <c r="N107" s="157" t="s">
        <v>91</v>
      </c>
      <c r="O107" s="167"/>
      <c r="P107" s="167"/>
      <c r="Q107" s="148" t="s">
        <v>91</v>
      </c>
      <c r="R107" s="148" t="s">
        <v>91</v>
      </c>
      <c r="S107" s="148" t="s">
        <v>91</v>
      </c>
      <c r="T107" s="325" t="s">
        <v>91</v>
      </c>
      <c r="U107" s="167"/>
      <c r="V107" s="118"/>
    </row>
    <row r="108" spans="1:23" ht="14.25" x14ac:dyDescent="0.2">
      <c r="A108" s="511"/>
      <c r="B108" s="25" t="s">
        <v>23</v>
      </c>
      <c r="C108" s="152" t="s">
        <v>91</v>
      </c>
      <c r="D108" s="153" t="s">
        <v>91</v>
      </c>
      <c r="E108" s="167" t="s">
        <v>91</v>
      </c>
      <c r="F108" s="147" t="s">
        <v>91</v>
      </c>
      <c r="G108" s="146" t="s">
        <v>91</v>
      </c>
      <c r="H108" s="147" t="s">
        <v>91</v>
      </c>
      <c r="I108" s="148" t="s">
        <v>91</v>
      </c>
      <c r="J108" s="167"/>
      <c r="K108" s="167"/>
      <c r="L108" s="118" t="s">
        <v>91</v>
      </c>
      <c r="M108" s="152" t="s">
        <v>91</v>
      </c>
      <c r="N108" s="153" t="s">
        <v>91</v>
      </c>
      <c r="O108" s="167" t="s">
        <v>91</v>
      </c>
      <c r="P108" s="383"/>
      <c r="Q108" s="167" t="s">
        <v>91</v>
      </c>
      <c r="R108" s="148" t="s">
        <v>91</v>
      </c>
      <c r="S108" s="383"/>
      <c r="T108" s="143"/>
      <c r="U108" s="167"/>
      <c r="V108" s="118" t="s">
        <v>91</v>
      </c>
      <c r="W108" s="137"/>
    </row>
    <row r="109" spans="1:23" ht="14.25" x14ac:dyDescent="0.2">
      <c r="A109" s="511"/>
      <c r="B109" s="25" t="s">
        <v>22</v>
      </c>
      <c r="C109" s="152" t="s">
        <v>91</v>
      </c>
      <c r="D109" s="153" t="s">
        <v>91</v>
      </c>
      <c r="E109" s="167" t="s">
        <v>91</v>
      </c>
      <c r="F109" s="147" t="s">
        <v>91</v>
      </c>
      <c r="G109" s="146" t="s">
        <v>91</v>
      </c>
      <c r="H109" s="146" t="s">
        <v>91</v>
      </c>
      <c r="I109" s="167" t="s">
        <v>91</v>
      </c>
      <c r="J109" s="325" t="s">
        <v>91</v>
      </c>
      <c r="K109" s="167" t="s">
        <v>91</v>
      </c>
      <c r="L109" s="118" t="s">
        <v>91</v>
      </c>
      <c r="M109" s="152" t="s">
        <v>91</v>
      </c>
      <c r="N109" s="153" t="s">
        <v>91</v>
      </c>
      <c r="O109" s="167" t="s">
        <v>91</v>
      </c>
      <c r="P109" s="147" t="s">
        <v>91</v>
      </c>
      <c r="Q109" s="167" t="s">
        <v>91</v>
      </c>
      <c r="R109" s="162"/>
      <c r="S109" s="162"/>
      <c r="T109" s="162"/>
      <c r="U109" s="167" t="s">
        <v>91</v>
      </c>
      <c r="V109" s="118" t="s">
        <v>91</v>
      </c>
      <c r="W109" s="137"/>
    </row>
    <row r="110" spans="1:23" ht="14.25" x14ac:dyDescent="0.2">
      <c r="A110" s="511"/>
      <c r="B110" s="25" t="s">
        <v>21</v>
      </c>
      <c r="C110" s="152" t="s">
        <v>91</v>
      </c>
      <c r="D110" s="153" t="s">
        <v>91</v>
      </c>
      <c r="E110" s="167" t="s">
        <v>91</v>
      </c>
      <c r="F110" s="146" t="s">
        <v>91</v>
      </c>
      <c r="G110" s="146" t="s">
        <v>91</v>
      </c>
      <c r="H110" s="146" t="s">
        <v>91</v>
      </c>
      <c r="I110" s="167" t="s">
        <v>91</v>
      </c>
      <c r="J110" s="167" t="s">
        <v>91</v>
      </c>
      <c r="K110" s="167" t="s">
        <v>91</v>
      </c>
      <c r="L110" s="118" t="s">
        <v>91</v>
      </c>
      <c r="M110" s="152" t="s">
        <v>91</v>
      </c>
      <c r="N110" s="153" t="s">
        <v>91</v>
      </c>
      <c r="O110" s="167" t="s">
        <v>91</v>
      </c>
      <c r="P110" s="146" t="s">
        <v>91</v>
      </c>
      <c r="Q110" s="167" t="s">
        <v>91</v>
      </c>
      <c r="R110" s="167" t="s">
        <v>91</v>
      </c>
      <c r="S110" s="167" t="s">
        <v>91</v>
      </c>
      <c r="T110" s="143" t="s">
        <v>91</v>
      </c>
      <c r="U110" s="167" t="s">
        <v>91</v>
      </c>
      <c r="V110" s="165"/>
      <c r="W110" s="137"/>
    </row>
    <row r="111" spans="1:23" ht="14.25" x14ac:dyDescent="0.2">
      <c r="A111" s="511"/>
      <c r="B111" s="25" t="s">
        <v>19</v>
      </c>
      <c r="C111" s="152" t="s">
        <v>91</v>
      </c>
      <c r="D111" s="153" t="s">
        <v>91</v>
      </c>
      <c r="E111" s="167" t="s">
        <v>91</v>
      </c>
      <c r="F111" s="146"/>
      <c r="G111" s="146" t="s">
        <v>91</v>
      </c>
      <c r="H111" s="146" t="s">
        <v>91</v>
      </c>
      <c r="I111" s="157"/>
      <c r="J111" s="167"/>
      <c r="K111" s="167"/>
      <c r="L111" s="118"/>
      <c r="M111" s="161"/>
      <c r="N111" s="162"/>
      <c r="O111" s="148" t="s">
        <v>91</v>
      </c>
      <c r="P111" s="163"/>
      <c r="Q111" s="162"/>
      <c r="R111" s="162"/>
      <c r="S111" s="163"/>
      <c r="T111" s="163"/>
      <c r="U111" s="167"/>
      <c r="V111" s="118"/>
      <c r="W111" s="137"/>
    </row>
    <row r="112" spans="1:23" ht="14.25" x14ac:dyDescent="0.2">
      <c r="A112" s="511"/>
      <c r="B112" s="25" t="s">
        <v>18</v>
      </c>
      <c r="C112" s="152" t="s">
        <v>91</v>
      </c>
      <c r="D112" s="153" t="s">
        <v>91</v>
      </c>
      <c r="E112" s="167" t="s">
        <v>91</v>
      </c>
      <c r="F112" s="147" t="s">
        <v>91</v>
      </c>
      <c r="G112" s="146" t="s">
        <v>91</v>
      </c>
      <c r="H112" s="147" t="s">
        <v>91</v>
      </c>
      <c r="I112" s="167"/>
      <c r="J112" s="167"/>
      <c r="K112" s="167" t="s">
        <v>91</v>
      </c>
      <c r="L112" s="118"/>
      <c r="M112" s="152" t="s">
        <v>91</v>
      </c>
      <c r="N112" s="153" t="s">
        <v>91</v>
      </c>
      <c r="O112" s="167" t="s">
        <v>91</v>
      </c>
      <c r="P112" s="383"/>
      <c r="Q112" s="162"/>
      <c r="R112" s="162"/>
      <c r="S112" s="167"/>
      <c r="T112" s="167"/>
      <c r="U112" s="162"/>
      <c r="V112" s="118"/>
      <c r="W112" s="137"/>
    </row>
    <row r="113" spans="1:23" ht="14.25" x14ac:dyDescent="0.2">
      <c r="A113" s="511"/>
      <c r="B113" s="25" t="s">
        <v>17</v>
      </c>
      <c r="C113" s="152" t="s">
        <v>91</v>
      </c>
      <c r="D113" s="153" t="s">
        <v>91</v>
      </c>
      <c r="E113" s="167" t="s">
        <v>91</v>
      </c>
      <c r="F113" s="147" t="s">
        <v>91</v>
      </c>
      <c r="G113" s="146" t="s">
        <v>91</v>
      </c>
      <c r="H113" s="167"/>
      <c r="I113" s="167" t="s">
        <v>91</v>
      </c>
      <c r="J113" s="167"/>
      <c r="K113" s="167"/>
      <c r="L113" s="118"/>
      <c r="M113" s="152" t="s">
        <v>91</v>
      </c>
      <c r="N113" s="153" t="s">
        <v>91</v>
      </c>
      <c r="O113" s="167" t="s">
        <v>91</v>
      </c>
      <c r="P113" s="383"/>
      <c r="Q113" s="167" t="s">
        <v>91</v>
      </c>
      <c r="R113" s="167"/>
      <c r="S113" s="162"/>
      <c r="T113" s="167"/>
      <c r="U113" s="167"/>
      <c r="V113" s="118"/>
      <c r="W113" s="137"/>
    </row>
    <row r="114" spans="1:23" ht="14.25" x14ac:dyDescent="0.2">
      <c r="A114" s="511"/>
      <c r="B114" s="25" t="s">
        <v>16</v>
      </c>
      <c r="C114" s="152" t="s">
        <v>91</v>
      </c>
      <c r="D114" s="153" t="s">
        <v>91</v>
      </c>
      <c r="E114" s="167" t="s">
        <v>91</v>
      </c>
      <c r="F114" s="146"/>
      <c r="G114" s="147" t="s">
        <v>91</v>
      </c>
      <c r="H114" s="167"/>
      <c r="I114" s="167"/>
      <c r="J114" s="167"/>
      <c r="K114" s="167"/>
      <c r="L114" s="118"/>
      <c r="M114" s="161"/>
      <c r="N114" s="162"/>
      <c r="O114" s="148" t="s">
        <v>91</v>
      </c>
      <c r="P114" s="167"/>
      <c r="Q114" s="148" t="s">
        <v>91</v>
      </c>
      <c r="R114" s="167"/>
      <c r="S114" s="167"/>
      <c r="T114" s="167"/>
      <c r="U114" s="167"/>
      <c r="V114" s="118"/>
      <c r="W114" s="137"/>
    </row>
    <row r="115" spans="1:23" ht="14.25" x14ac:dyDescent="0.2">
      <c r="A115" s="511"/>
      <c r="B115" s="25" t="s">
        <v>58</v>
      </c>
      <c r="C115" s="152"/>
      <c r="D115" s="153"/>
      <c r="E115" s="167"/>
      <c r="F115" s="146"/>
      <c r="G115" s="146"/>
      <c r="H115" s="167"/>
      <c r="I115" s="167"/>
      <c r="J115" s="167"/>
      <c r="K115" s="167"/>
      <c r="L115" s="118"/>
      <c r="M115" s="152" t="s">
        <v>91</v>
      </c>
      <c r="N115" s="153" t="s">
        <v>91</v>
      </c>
      <c r="O115" s="167" t="s">
        <v>91</v>
      </c>
      <c r="P115" s="148" t="s">
        <v>91</v>
      </c>
      <c r="Q115" s="148" t="s">
        <v>91</v>
      </c>
      <c r="R115" s="148" t="s">
        <v>91</v>
      </c>
      <c r="S115" s="167" t="s">
        <v>91</v>
      </c>
      <c r="T115" s="325" t="s">
        <v>91</v>
      </c>
      <c r="U115" s="167" t="s">
        <v>91</v>
      </c>
      <c r="V115" s="118"/>
      <c r="W115" s="137"/>
    </row>
    <row r="116" spans="1:23" ht="14.25" x14ac:dyDescent="0.2">
      <c r="A116" s="511"/>
      <c r="B116" s="25" t="s">
        <v>15</v>
      </c>
      <c r="C116" s="152" t="s">
        <v>91</v>
      </c>
      <c r="D116" s="153" t="s">
        <v>91</v>
      </c>
      <c r="E116" s="167" t="s">
        <v>91</v>
      </c>
      <c r="F116" s="146"/>
      <c r="G116" s="146" t="s">
        <v>91</v>
      </c>
      <c r="H116" s="147" t="s">
        <v>91</v>
      </c>
      <c r="I116" s="167" t="s">
        <v>91</v>
      </c>
      <c r="J116" s="167" t="s">
        <v>91</v>
      </c>
      <c r="K116" s="167" t="s">
        <v>91</v>
      </c>
      <c r="L116" s="118"/>
      <c r="M116" s="161"/>
      <c r="N116" s="162"/>
      <c r="O116" s="168"/>
      <c r="P116" s="163"/>
      <c r="Q116" s="162"/>
      <c r="R116" s="162"/>
      <c r="S116" s="162"/>
      <c r="T116" s="163"/>
      <c r="U116" s="162"/>
      <c r="V116" s="118"/>
      <c r="W116" s="137"/>
    </row>
    <row r="117" spans="1:23" ht="14.25" x14ac:dyDescent="0.2">
      <c r="A117" s="511"/>
      <c r="B117" s="25" t="s">
        <v>20</v>
      </c>
      <c r="C117" s="152" t="s">
        <v>91</v>
      </c>
      <c r="D117" s="153" t="s">
        <v>91</v>
      </c>
      <c r="E117" s="167" t="s">
        <v>91</v>
      </c>
      <c r="F117" s="146"/>
      <c r="G117" s="146" t="s">
        <v>91</v>
      </c>
      <c r="H117" s="146"/>
      <c r="I117" s="167"/>
      <c r="J117" s="167"/>
      <c r="K117" s="167"/>
      <c r="L117" s="118" t="s">
        <v>91</v>
      </c>
      <c r="M117" s="152" t="s">
        <v>91</v>
      </c>
      <c r="N117" s="153" t="s">
        <v>91</v>
      </c>
      <c r="O117" s="167" t="s">
        <v>91</v>
      </c>
      <c r="P117" s="167"/>
      <c r="Q117" s="167" t="s">
        <v>91</v>
      </c>
      <c r="R117" s="167"/>
      <c r="S117" s="167"/>
      <c r="T117" s="167"/>
      <c r="U117" s="167"/>
      <c r="V117" s="118" t="s">
        <v>91</v>
      </c>
      <c r="W117" s="137"/>
    </row>
    <row r="118" spans="1:23" ht="14.25" x14ac:dyDescent="0.2">
      <c r="A118" s="511"/>
      <c r="B118" s="25" t="s">
        <v>84</v>
      </c>
      <c r="C118" s="152"/>
      <c r="D118" s="153"/>
      <c r="E118" s="167"/>
      <c r="F118" s="147" t="s">
        <v>91</v>
      </c>
      <c r="G118" s="146"/>
      <c r="H118" s="148" t="s">
        <v>91</v>
      </c>
      <c r="I118" s="167" t="s">
        <v>91</v>
      </c>
      <c r="J118" s="325" t="s">
        <v>91</v>
      </c>
      <c r="K118" s="167" t="s">
        <v>91</v>
      </c>
      <c r="L118" s="118"/>
      <c r="M118" s="166"/>
      <c r="N118" s="167"/>
      <c r="O118" s="167"/>
      <c r="P118" s="162"/>
      <c r="Q118" s="163"/>
      <c r="R118" s="162"/>
      <c r="S118" s="148" t="s">
        <v>91</v>
      </c>
      <c r="T118" s="325" t="s">
        <v>91</v>
      </c>
      <c r="U118" s="167" t="s">
        <v>91</v>
      </c>
      <c r="V118" s="118"/>
      <c r="W118" s="137"/>
    </row>
    <row r="119" spans="1:23" ht="14.25" x14ac:dyDescent="0.2">
      <c r="A119" s="511"/>
      <c r="B119" s="25" t="s">
        <v>85</v>
      </c>
      <c r="C119" s="152" t="s">
        <v>91</v>
      </c>
      <c r="D119" s="153" t="s">
        <v>91</v>
      </c>
      <c r="E119" s="167" t="s">
        <v>91</v>
      </c>
      <c r="F119" s="146"/>
      <c r="G119" s="146" t="s">
        <v>91</v>
      </c>
      <c r="H119" s="146"/>
      <c r="I119" s="167"/>
      <c r="J119" s="167"/>
      <c r="K119" s="167" t="s">
        <v>91</v>
      </c>
      <c r="L119" s="118" t="s">
        <v>91</v>
      </c>
      <c r="M119" s="152" t="s">
        <v>91</v>
      </c>
      <c r="N119" s="153" t="s">
        <v>91</v>
      </c>
      <c r="O119" s="167" t="s">
        <v>91</v>
      </c>
      <c r="P119" s="167"/>
      <c r="Q119" s="167" t="s">
        <v>91</v>
      </c>
      <c r="R119" s="167"/>
      <c r="S119" s="167"/>
      <c r="T119" s="167"/>
      <c r="U119" s="167" t="s">
        <v>91</v>
      </c>
      <c r="V119" s="118" t="s">
        <v>91</v>
      </c>
      <c r="W119" s="137"/>
    </row>
    <row r="120" spans="1:23" ht="14.25" x14ac:dyDescent="0.2">
      <c r="A120" s="511"/>
      <c r="B120" s="27" t="s">
        <v>76</v>
      </c>
      <c r="C120" s="152"/>
      <c r="D120" s="153"/>
      <c r="E120" s="167"/>
      <c r="F120" s="147" t="s">
        <v>91</v>
      </c>
      <c r="G120" s="146"/>
      <c r="H120" s="148" t="s">
        <v>91</v>
      </c>
      <c r="I120" s="148" t="s">
        <v>91</v>
      </c>
      <c r="J120" s="332" t="s">
        <v>91</v>
      </c>
      <c r="K120" s="167"/>
      <c r="L120" s="118"/>
      <c r="M120" s="166"/>
      <c r="N120" s="167"/>
      <c r="O120" s="167"/>
      <c r="P120" s="148" t="s">
        <v>91</v>
      </c>
      <c r="Q120" s="167"/>
      <c r="R120" s="148" t="s">
        <v>91</v>
      </c>
      <c r="S120" s="148" t="s">
        <v>91</v>
      </c>
      <c r="T120" s="325" t="s">
        <v>91</v>
      </c>
      <c r="U120" s="167"/>
      <c r="V120" s="118"/>
      <c r="W120" s="137"/>
    </row>
    <row r="121" spans="1:23" ht="14.25" x14ac:dyDescent="0.2">
      <c r="A121" s="511"/>
      <c r="B121" s="27" t="s">
        <v>14</v>
      </c>
      <c r="C121" s="152"/>
      <c r="D121" s="153"/>
      <c r="E121" s="167"/>
      <c r="F121" s="146"/>
      <c r="G121" s="146"/>
      <c r="H121" s="167"/>
      <c r="I121" s="148" t="s">
        <v>91</v>
      </c>
      <c r="J121" s="148" t="s">
        <v>91</v>
      </c>
      <c r="K121" s="167"/>
      <c r="L121" s="118"/>
      <c r="M121" s="166"/>
      <c r="N121" s="167"/>
      <c r="O121" s="167"/>
      <c r="P121" s="167"/>
      <c r="Q121" s="167"/>
      <c r="R121" s="167"/>
      <c r="S121" s="148" t="s">
        <v>91</v>
      </c>
      <c r="T121" s="143" t="s">
        <v>91</v>
      </c>
      <c r="U121" s="167"/>
      <c r="V121" s="118"/>
      <c r="W121" s="137"/>
    </row>
    <row r="122" spans="1:23" ht="15" thickBot="1" x14ac:dyDescent="0.25">
      <c r="A122" s="512"/>
      <c r="B122" s="27" t="s">
        <v>87</v>
      </c>
      <c r="C122" s="158"/>
      <c r="D122" s="159"/>
      <c r="E122" s="170"/>
      <c r="F122" s="170"/>
      <c r="G122" s="170"/>
      <c r="H122" s="170"/>
      <c r="I122" s="355"/>
      <c r="J122" s="355"/>
      <c r="K122" s="170" t="s">
        <v>91</v>
      </c>
      <c r="L122" s="119"/>
      <c r="M122" s="169"/>
      <c r="N122" s="170"/>
      <c r="O122" s="170"/>
      <c r="P122" s="170"/>
      <c r="Q122" s="170"/>
      <c r="R122" s="170"/>
      <c r="S122" s="120" t="s">
        <v>91</v>
      </c>
      <c r="T122" s="222" t="s">
        <v>91</v>
      </c>
      <c r="U122" s="170" t="s">
        <v>91</v>
      </c>
      <c r="V122" s="119"/>
      <c r="W122" s="137"/>
    </row>
    <row r="123" spans="1:23" ht="14.25" x14ac:dyDescent="0.2">
      <c r="A123" s="1"/>
      <c r="B123" s="205" t="s">
        <v>70</v>
      </c>
      <c r="C123" s="204">
        <f>COUNTIF(C96:C122,"X")</f>
        <v>20</v>
      </c>
      <c r="D123" s="203">
        <f>COUNTIF(D96:D122,"X")</f>
        <v>20</v>
      </c>
      <c r="E123" s="2">
        <f>COUNTIF(E96:E122,"X")</f>
        <v>21</v>
      </c>
      <c r="F123" s="2">
        <f>COUNTIF(F96:F122,"X")</f>
        <v>10</v>
      </c>
      <c r="G123" s="2">
        <f>COUNTIF(G96:G122,"X")</f>
        <v>19</v>
      </c>
      <c r="H123" s="2">
        <f>COUNTIF(H96:H122,"X")</f>
        <v>11</v>
      </c>
      <c r="I123" s="2">
        <f>COUNTIF(I96:I122,"X")</f>
        <v>16</v>
      </c>
      <c r="J123" s="2">
        <f>COUNTIF(J96:J122,"X")</f>
        <v>11</v>
      </c>
      <c r="K123" s="2">
        <f>COUNTIF(K96:K122,"X")</f>
        <v>12</v>
      </c>
      <c r="L123" s="3">
        <f>COUNTIF(L96:L122,"X")</f>
        <v>8</v>
      </c>
      <c r="M123" s="213">
        <f>COUNTIF(M96:M122,"X")</f>
        <v>16</v>
      </c>
      <c r="N123" s="214">
        <f>COUNTIF(N96:N122,"X")</f>
        <v>16</v>
      </c>
      <c r="O123" s="141">
        <f>COUNTIF(O96:O122,"X")</f>
        <v>20</v>
      </c>
      <c r="P123" s="141">
        <f t="shared" ref="P123:V123" si="6">COUNTIF(P96:P122,"X")</f>
        <v>6</v>
      </c>
      <c r="Q123" s="141">
        <f t="shared" si="6"/>
        <v>15</v>
      </c>
      <c r="R123" s="141">
        <f t="shared" si="6"/>
        <v>6</v>
      </c>
      <c r="S123" s="141">
        <f t="shared" si="6"/>
        <v>10</v>
      </c>
      <c r="T123" s="141">
        <f t="shared" si="6"/>
        <v>9</v>
      </c>
      <c r="U123" s="141">
        <f t="shared" si="6"/>
        <v>10</v>
      </c>
      <c r="V123" s="142">
        <f t="shared" si="6"/>
        <v>5</v>
      </c>
    </row>
  </sheetData>
  <mergeCells count="20">
    <mergeCell ref="C55:L55"/>
    <mergeCell ref="M55:V55"/>
    <mergeCell ref="M2:V2"/>
    <mergeCell ref="C2:L2"/>
    <mergeCell ref="C29:L29"/>
    <mergeCell ref="M29:V29"/>
    <mergeCell ref="A2:A27"/>
    <mergeCell ref="A29:A52"/>
    <mergeCell ref="A57:A70"/>
    <mergeCell ref="B2:B3"/>
    <mergeCell ref="B29:B30"/>
    <mergeCell ref="B55:B56"/>
    <mergeCell ref="C73:L73"/>
    <mergeCell ref="M73:V73"/>
    <mergeCell ref="C94:L94"/>
    <mergeCell ref="M94:V94"/>
    <mergeCell ref="A96:A122"/>
    <mergeCell ref="A75:A91"/>
    <mergeCell ref="B73:B74"/>
    <mergeCell ref="B94:B95"/>
  </mergeCells>
  <pageMargins left="0.59055118110236227" right="0.23622047244094491" top="0.35433070866141736" bottom="0.35433070866141736" header="0.19685039370078741" footer="0.11811023622047245"/>
  <pageSetup paperSize="8" scale="61" orientation="portrait" r:id="rId1"/>
  <rowBreaks count="1" manualBreakCount="1"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F9213-3093-4C7F-ACB7-A047674E47B8}">
  <sheetPr>
    <pageSetUpPr fitToPage="1"/>
  </sheetPr>
  <dimension ref="A1:V132"/>
  <sheetViews>
    <sheetView topLeftCell="A82" zoomScale="90" zoomScaleNormal="90" workbookViewId="0">
      <selection activeCell="T107" sqref="T107"/>
    </sheetView>
  </sheetViews>
  <sheetFormatPr baseColWidth="10" defaultRowHeight="22.5" x14ac:dyDescent="0.3"/>
  <cols>
    <col min="1" max="1" width="4" style="15" customWidth="1"/>
    <col min="2" max="2" width="17.88671875" style="140" customWidth="1"/>
    <col min="3" max="10" width="7.77734375" style="140" customWidth="1"/>
    <col min="11" max="12" width="7.77734375" style="491" customWidth="1"/>
    <col min="13" max="20" width="7.77734375" style="140" customWidth="1"/>
    <col min="21" max="22" width="7.77734375" style="448" customWidth="1"/>
    <col min="23" max="24" width="6.77734375" style="140" customWidth="1"/>
    <col min="25" max="25" width="5.77734375" style="140" customWidth="1"/>
    <col min="26" max="16384" width="11.5546875" style="140"/>
  </cols>
  <sheetData>
    <row r="1" spans="1:22" ht="15" customHeight="1" thickBot="1" x14ac:dyDescent="0.35">
      <c r="B1" s="48" t="s">
        <v>117</v>
      </c>
      <c r="C1" s="49" t="s">
        <v>81</v>
      </c>
      <c r="D1" s="49"/>
      <c r="E1" s="50" t="s">
        <v>90</v>
      </c>
      <c r="F1" s="51"/>
      <c r="G1" s="51"/>
      <c r="H1" s="51"/>
      <c r="I1" s="72" t="s">
        <v>127</v>
      </c>
      <c r="J1" s="46"/>
      <c r="K1" s="480"/>
      <c r="L1" s="480"/>
      <c r="M1" s="47"/>
    </row>
    <row r="2" spans="1:22" ht="15" customHeight="1" thickBot="1" x14ac:dyDescent="0.3">
      <c r="A2" s="516" t="s">
        <v>108</v>
      </c>
      <c r="B2" s="518" t="s">
        <v>118</v>
      </c>
      <c r="C2" s="504" t="s">
        <v>0</v>
      </c>
      <c r="D2" s="505"/>
      <c r="E2" s="505"/>
      <c r="F2" s="505"/>
      <c r="G2" s="505"/>
      <c r="H2" s="505"/>
      <c r="I2" s="505"/>
      <c r="J2" s="505"/>
      <c r="K2" s="505"/>
      <c r="L2" s="506"/>
      <c r="M2" s="507">
        <v>45657</v>
      </c>
      <c r="N2" s="508"/>
      <c r="O2" s="508"/>
      <c r="P2" s="508"/>
      <c r="Q2" s="508"/>
      <c r="R2" s="508"/>
      <c r="S2" s="508"/>
      <c r="T2" s="508"/>
      <c r="U2" s="508"/>
      <c r="V2" s="509"/>
    </row>
    <row r="3" spans="1:22" ht="26.25" thickBot="1" x14ac:dyDescent="0.25">
      <c r="A3" s="517"/>
      <c r="B3" s="519"/>
      <c r="C3" s="135" t="s">
        <v>82</v>
      </c>
      <c r="D3" s="136" t="s">
        <v>83</v>
      </c>
      <c r="E3" s="264" t="s">
        <v>71</v>
      </c>
      <c r="F3" s="136" t="s">
        <v>94</v>
      </c>
      <c r="G3" s="136" t="s">
        <v>95</v>
      </c>
      <c r="H3" s="136" t="s">
        <v>96</v>
      </c>
      <c r="I3" s="136" t="s">
        <v>72</v>
      </c>
      <c r="J3" s="136" t="s">
        <v>73</v>
      </c>
      <c r="K3" s="136" t="s">
        <v>93</v>
      </c>
      <c r="L3" s="122" t="s">
        <v>89</v>
      </c>
      <c r="M3" s="34" t="s">
        <v>82</v>
      </c>
      <c r="N3" s="34" t="s">
        <v>83</v>
      </c>
      <c r="O3" s="35" t="s">
        <v>71</v>
      </c>
      <c r="P3" s="174" t="s">
        <v>94</v>
      </c>
      <c r="Q3" s="35" t="s">
        <v>95</v>
      </c>
      <c r="R3" s="34" t="s">
        <v>96</v>
      </c>
      <c r="S3" s="175" t="s">
        <v>72</v>
      </c>
      <c r="T3" s="34" t="s">
        <v>73</v>
      </c>
      <c r="U3" s="442" t="s">
        <v>93</v>
      </c>
      <c r="V3" s="443" t="s">
        <v>89</v>
      </c>
    </row>
    <row r="4" spans="1:22" ht="15" x14ac:dyDescent="0.25">
      <c r="A4" s="511"/>
      <c r="B4" s="16" t="s">
        <v>33</v>
      </c>
      <c r="C4" s="233">
        <v>24929</v>
      </c>
      <c r="D4" s="224">
        <v>60357</v>
      </c>
      <c r="E4" s="224">
        <v>8923</v>
      </c>
      <c r="F4" s="242">
        <v>461</v>
      </c>
      <c r="G4" s="242">
        <v>3774</v>
      </c>
      <c r="H4" s="243">
        <v>374</v>
      </c>
      <c r="I4" s="224">
        <v>6147</v>
      </c>
      <c r="J4" s="244">
        <v>1694</v>
      </c>
      <c r="K4" s="109"/>
      <c r="L4" s="172"/>
      <c r="M4" s="233">
        <v>14010</v>
      </c>
      <c r="N4" s="228">
        <v>19918</v>
      </c>
      <c r="O4" s="224">
        <v>8923</v>
      </c>
      <c r="P4" s="255">
        <v>461</v>
      </c>
      <c r="Q4" s="255">
        <v>3774</v>
      </c>
      <c r="R4" s="255">
        <v>735</v>
      </c>
      <c r="S4" s="224">
        <v>6147</v>
      </c>
      <c r="T4" s="244">
        <v>2046</v>
      </c>
      <c r="U4" s="449"/>
      <c r="V4" s="450"/>
    </row>
    <row r="5" spans="1:22" ht="15" x14ac:dyDescent="0.25">
      <c r="A5" s="511"/>
      <c r="B5" s="17" t="s">
        <v>59</v>
      </c>
      <c r="C5" s="234">
        <v>7505</v>
      </c>
      <c r="D5" s="225">
        <v>23021</v>
      </c>
      <c r="E5" s="225">
        <v>2199</v>
      </c>
      <c r="F5" s="226">
        <v>168</v>
      </c>
      <c r="G5" s="226">
        <v>1566</v>
      </c>
      <c r="H5" s="245">
        <v>118</v>
      </c>
      <c r="I5" s="225">
        <v>1227</v>
      </c>
      <c r="J5" s="225">
        <v>413</v>
      </c>
      <c r="K5" s="97"/>
      <c r="L5" s="93"/>
      <c r="M5" s="238"/>
      <c r="N5" s="229"/>
      <c r="O5" s="256"/>
      <c r="P5" s="257"/>
      <c r="Q5" s="257"/>
      <c r="R5" s="257"/>
      <c r="S5" s="256"/>
      <c r="T5" s="256"/>
      <c r="U5" s="451"/>
      <c r="V5" s="452"/>
    </row>
    <row r="6" spans="1:22" ht="15" x14ac:dyDescent="0.25">
      <c r="A6" s="511"/>
      <c r="B6" s="17" t="s">
        <v>60</v>
      </c>
      <c r="C6" s="234">
        <v>13558</v>
      </c>
      <c r="D6" s="225">
        <v>29941</v>
      </c>
      <c r="E6" s="225">
        <v>3675</v>
      </c>
      <c r="F6" s="226">
        <v>300</v>
      </c>
      <c r="G6" s="226">
        <v>3679</v>
      </c>
      <c r="H6" s="245">
        <v>311</v>
      </c>
      <c r="I6" s="225">
        <v>1751</v>
      </c>
      <c r="J6" s="225"/>
      <c r="K6" s="97"/>
      <c r="L6" s="93"/>
      <c r="M6" s="238"/>
      <c r="N6" s="229"/>
      <c r="O6" s="256"/>
      <c r="P6" s="257"/>
      <c r="Q6" s="257"/>
      <c r="R6" s="257"/>
      <c r="S6" s="256"/>
      <c r="T6" s="225"/>
      <c r="U6" s="451"/>
      <c r="V6" s="452"/>
    </row>
    <row r="7" spans="1:22" ht="15" x14ac:dyDescent="0.25">
      <c r="A7" s="511"/>
      <c r="B7" s="17" t="s">
        <v>101</v>
      </c>
      <c r="C7" s="235"/>
      <c r="D7" s="225"/>
      <c r="E7" s="225"/>
      <c r="F7" s="226"/>
      <c r="G7" s="226"/>
      <c r="H7" s="245"/>
      <c r="I7" s="225"/>
      <c r="J7" s="225"/>
      <c r="K7" s="97"/>
      <c r="L7" s="93"/>
      <c r="M7" s="234">
        <v>9247</v>
      </c>
      <c r="N7" s="230">
        <v>23193</v>
      </c>
      <c r="O7" s="225">
        <v>5874</v>
      </c>
      <c r="P7" s="225">
        <v>468</v>
      </c>
      <c r="Q7" s="225">
        <v>5245</v>
      </c>
      <c r="R7" s="225"/>
      <c r="S7" s="258">
        <v>2978</v>
      </c>
      <c r="T7" s="225"/>
      <c r="U7" s="451"/>
      <c r="V7" s="452"/>
    </row>
    <row r="8" spans="1:22" ht="15" x14ac:dyDescent="0.25">
      <c r="A8" s="511"/>
      <c r="B8" s="18" t="s">
        <v>74</v>
      </c>
      <c r="C8" s="234">
        <v>35084</v>
      </c>
      <c r="D8" s="225">
        <v>120310</v>
      </c>
      <c r="E8" s="225">
        <v>16080</v>
      </c>
      <c r="F8" s="226">
        <v>638</v>
      </c>
      <c r="G8" s="226">
        <v>5291</v>
      </c>
      <c r="H8" s="245"/>
      <c r="I8" s="225">
        <v>7105</v>
      </c>
      <c r="J8" s="246">
        <v>2057</v>
      </c>
      <c r="K8" s="97"/>
      <c r="L8" s="93"/>
      <c r="M8" s="234">
        <v>19717</v>
      </c>
      <c r="N8" s="230">
        <v>39702</v>
      </c>
      <c r="O8" s="225">
        <v>16080</v>
      </c>
      <c r="P8" s="226">
        <v>638</v>
      </c>
      <c r="Q8" s="226">
        <v>5291</v>
      </c>
      <c r="R8" s="245"/>
      <c r="S8" s="225">
        <v>7105</v>
      </c>
      <c r="T8" s="246">
        <v>2257</v>
      </c>
      <c r="U8" s="451"/>
      <c r="V8" s="452"/>
    </row>
    <row r="9" spans="1:22" ht="15" x14ac:dyDescent="0.25">
      <c r="A9" s="511"/>
      <c r="B9" s="18" t="s">
        <v>75</v>
      </c>
      <c r="C9" s="234">
        <v>20571</v>
      </c>
      <c r="D9" s="225">
        <v>46133</v>
      </c>
      <c r="E9" s="225">
        <v>5334</v>
      </c>
      <c r="F9" s="226">
        <v>454</v>
      </c>
      <c r="G9" s="226">
        <v>5087</v>
      </c>
      <c r="H9" s="245"/>
      <c r="I9" s="225">
        <v>2605</v>
      </c>
      <c r="J9" s="225">
        <v>521</v>
      </c>
      <c r="K9" s="97"/>
      <c r="L9" s="93"/>
      <c r="M9" s="238"/>
      <c r="N9" s="229"/>
      <c r="O9" s="256"/>
      <c r="P9" s="257"/>
      <c r="Q9" s="257"/>
      <c r="R9" s="257"/>
      <c r="S9" s="256"/>
      <c r="T9" s="256"/>
      <c r="U9" s="451"/>
      <c r="V9" s="452"/>
    </row>
    <row r="10" spans="1:22" ht="15" x14ac:dyDescent="0.25">
      <c r="A10" s="511"/>
      <c r="B10" s="17" t="s">
        <v>102</v>
      </c>
      <c r="C10" s="235"/>
      <c r="D10" s="225"/>
      <c r="E10" s="225"/>
      <c r="F10" s="226"/>
      <c r="G10" s="226"/>
      <c r="H10" s="245"/>
      <c r="I10" s="225"/>
      <c r="J10" s="225"/>
      <c r="K10" s="97"/>
      <c r="L10" s="93"/>
      <c r="M10" s="234">
        <v>11561</v>
      </c>
      <c r="N10" s="230">
        <v>15224</v>
      </c>
      <c r="O10" s="225">
        <v>5334</v>
      </c>
      <c r="P10" s="245">
        <v>454</v>
      </c>
      <c r="Q10" s="245">
        <v>5087</v>
      </c>
      <c r="R10" s="245"/>
      <c r="S10" s="225">
        <v>2605</v>
      </c>
      <c r="T10" s="225"/>
      <c r="U10" s="451"/>
      <c r="V10" s="452"/>
    </row>
    <row r="11" spans="1:22" ht="15" x14ac:dyDescent="0.25">
      <c r="A11" s="511"/>
      <c r="B11" s="18" t="s">
        <v>61</v>
      </c>
      <c r="C11" s="234">
        <v>24543</v>
      </c>
      <c r="D11" s="225"/>
      <c r="E11" s="225">
        <v>8913</v>
      </c>
      <c r="F11" s="226">
        <v>621</v>
      </c>
      <c r="G11" s="226">
        <v>5086</v>
      </c>
      <c r="H11" s="245">
        <v>932</v>
      </c>
      <c r="I11" s="225"/>
      <c r="J11" s="225"/>
      <c r="K11" s="97"/>
      <c r="L11" s="93"/>
      <c r="M11" s="239"/>
      <c r="N11" s="230"/>
      <c r="O11" s="259"/>
      <c r="P11" s="260"/>
      <c r="Q11" s="260"/>
      <c r="R11" s="260"/>
      <c r="S11" s="261"/>
      <c r="T11" s="261"/>
      <c r="U11" s="453"/>
      <c r="V11" s="454"/>
    </row>
    <row r="12" spans="1:22" ht="15" x14ac:dyDescent="0.25">
      <c r="A12" s="511"/>
      <c r="B12" s="18" t="s">
        <v>103</v>
      </c>
      <c r="C12" s="234"/>
      <c r="D12" s="225"/>
      <c r="E12" s="225"/>
      <c r="F12" s="226"/>
      <c r="G12" s="226"/>
      <c r="H12" s="245"/>
      <c r="I12" s="225"/>
      <c r="J12" s="225"/>
      <c r="K12" s="97"/>
      <c r="L12" s="93"/>
      <c r="M12" s="234">
        <v>13793</v>
      </c>
      <c r="N12" s="230">
        <v>10071</v>
      </c>
      <c r="O12" s="225">
        <v>8913</v>
      </c>
      <c r="P12" s="245">
        <v>710</v>
      </c>
      <c r="Q12" s="245">
        <v>5086</v>
      </c>
      <c r="R12" s="245">
        <v>1000</v>
      </c>
      <c r="S12" s="261"/>
      <c r="T12" s="261"/>
      <c r="U12" s="453"/>
      <c r="V12" s="454" t="s">
        <v>91</v>
      </c>
    </row>
    <row r="13" spans="1:22" ht="15" x14ac:dyDescent="0.25">
      <c r="A13" s="511"/>
      <c r="B13" s="18" t="s">
        <v>104</v>
      </c>
      <c r="C13" s="234"/>
      <c r="D13" s="225"/>
      <c r="E13" s="225"/>
      <c r="F13" s="226"/>
      <c r="G13" s="226"/>
      <c r="H13" s="245"/>
      <c r="I13" s="225"/>
      <c r="J13" s="225"/>
      <c r="K13" s="97"/>
      <c r="L13" s="93" t="s">
        <v>91</v>
      </c>
      <c r="M13" s="234"/>
      <c r="N13" s="230"/>
      <c r="O13" s="225"/>
      <c r="P13" s="245"/>
      <c r="Q13" s="245"/>
      <c r="R13" s="245"/>
      <c r="S13" s="225"/>
      <c r="T13" s="225"/>
      <c r="U13" s="451"/>
      <c r="V13" s="455"/>
    </row>
    <row r="14" spans="1:22" ht="15" x14ac:dyDescent="0.25">
      <c r="A14" s="511"/>
      <c r="B14" s="18" t="s">
        <v>68</v>
      </c>
      <c r="C14" s="236"/>
      <c r="D14" s="225">
        <v>61037</v>
      </c>
      <c r="E14" s="225"/>
      <c r="F14" s="226"/>
      <c r="G14" s="226"/>
      <c r="H14" s="245"/>
      <c r="I14" s="225">
        <v>3822</v>
      </c>
      <c r="J14" s="225">
        <v>912</v>
      </c>
      <c r="K14" s="97" t="s">
        <v>91</v>
      </c>
      <c r="L14" s="93"/>
      <c r="M14" s="236">
        <v>23</v>
      </c>
      <c r="N14" s="230">
        <v>10071</v>
      </c>
      <c r="O14" s="225"/>
      <c r="P14" s="245"/>
      <c r="Q14" s="245"/>
      <c r="R14" s="245"/>
      <c r="S14" s="225">
        <v>4844</v>
      </c>
      <c r="T14" s="225">
        <v>1174</v>
      </c>
      <c r="U14" s="451" t="s">
        <v>91</v>
      </c>
      <c r="V14" s="452"/>
    </row>
    <row r="15" spans="1:22" ht="15" x14ac:dyDescent="0.25">
      <c r="A15" s="511"/>
      <c r="B15" s="18" t="s">
        <v>62</v>
      </c>
      <c r="C15" s="234">
        <v>8949</v>
      </c>
      <c r="D15" s="226">
        <v>19865</v>
      </c>
      <c r="E15" s="226">
        <v>2059</v>
      </c>
      <c r="F15" s="226">
        <v>89</v>
      </c>
      <c r="G15" s="226">
        <v>1726</v>
      </c>
      <c r="H15" s="245"/>
      <c r="I15" s="225">
        <v>1022</v>
      </c>
      <c r="J15" s="225">
        <v>262</v>
      </c>
      <c r="K15" s="97" t="s">
        <v>91</v>
      </c>
      <c r="L15" s="93"/>
      <c r="M15" s="240">
        <v>5029</v>
      </c>
      <c r="N15" s="231">
        <v>6555</v>
      </c>
      <c r="O15" s="258">
        <v>2059</v>
      </c>
      <c r="P15" s="257"/>
      <c r="Q15" s="249">
        <v>1726</v>
      </c>
      <c r="R15" s="256"/>
      <c r="S15" s="256"/>
      <c r="T15" s="256"/>
      <c r="U15" s="456"/>
      <c r="V15" s="452"/>
    </row>
    <row r="16" spans="1:22" ht="15" x14ac:dyDescent="0.25">
      <c r="A16" s="511"/>
      <c r="B16" s="18" t="s">
        <v>34</v>
      </c>
      <c r="C16" s="234">
        <v>10020</v>
      </c>
      <c r="D16" s="225">
        <v>28645</v>
      </c>
      <c r="E16" s="225">
        <v>3752</v>
      </c>
      <c r="F16" s="226">
        <v>300</v>
      </c>
      <c r="G16" s="226">
        <v>2132</v>
      </c>
      <c r="H16" s="247">
        <v>630</v>
      </c>
      <c r="I16" s="225"/>
      <c r="J16" s="225"/>
      <c r="K16" s="97"/>
      <c r="L16" s="93"/>
      <c r="M16" s="234">
        <v>11168</v>
      </c>
      <c r="N16" s="230">
        <v>13855</v>
      </c>
      <c r="O16" s="225">
        <v>5317</v>
      </c>
      <c r="P16" s="225">
        <v>315</v>
      </c>
      <c r="Q16" s="225">
        <v>3063</v>
      </c>
      <c r="R16" s="245">
        <v>630</v>
      </c>
      <c r="S16" s="225"/>
      <c r="T16" s="225"/>
      <c r="U16" s="451"/>
      <c r="V16" s="452"/>
    </row>
    <row r="17" spans="1:22" ht="15" x14ac:dyDescent="0.25">
      <c r="A17" s="511"/>
      <c r="B17" s="18" t="s">
        <v>63</v>
      </c>
      <c r="C17" s="234">
        <v>4930</v>
      </c>
      <c r="D17" s="225">
        <v>13338</v>
      </c>
      <c r="E17" s="225">
        <v>1565</v>
      </c>
      <c r="F17" s="226"/>
      <c r="G17" s="248">
        <v>931</v>
      </c>
      <c r="H17" s="245"/>
      <c r="I17" s="225">
        <v>1590</v>
      </c>
      <c r="J17" s="225"/>
      <c r="K17" s="97"/>
      <c r="L17" s="93"/>
      <c r="M17" s="238"/>
      <c r="N17" s="229"/>
      <c r="O17" s="256"/>
      <c r="P17" s="245"/>
      <c r="Q17" s="257"/>
      <c r="R17" s="245"/>
      <c r="S17" s="256"/>
      <c r="T17" s="225"/>
      <c r="U17" s="451"/>
      <c r="V17" s="452"/>
    </row>
    <row r="18" spans="1:22" ht="15" x14ac:dyDescent="0.25">
      <c r="A18" s="511"/>
      <c r="B18" s="18" t="s">
        <v>64</v>
      </c>
      <c r="C18" s="234">
        <v>2102</v>
      </c>
      <c r="D18" s="225">
        <v>5286</v>
      </c>
      <c r="E18" s="225">
        <v>775</v>
      </c>
      <c r="F18" s="248">
        <v>30</v>
      </c>
      <c r="G18" s="226">
        <v>517</v>
      </c>
      <c r="H18" s="245"/>
      <c r="I18" s="225">
        <v>485</v>
      </c>
      <c r="J18" s="225">
        <v>56</v>
      </c>
      <c r="K18" s="97"/>
      <c r="L18" s="93"/>
      <c r="M18" s="234">
        <v>1181</v>
      </c>
      <c r="N18" s="230">
        <v>1744</v>
      </c>
      <c r="O18" s="225">
        <v>970</v>
      </c>
      <c r="P18" s="257"/>
      <c r="Q18" s="247">
        <v>804</v>
      </c>
      <c r="R18" s="245"/>
      <c r="S18" s="258">
        <v>485</v>
      </c>
      <c r="T18" s="258">
        <v>56</v>
      </c>
      <c r="U18" s="451"/>
      <c r="V18" s="452"/>
    </row>
    <row r="19" spans="1:22" ht="15" x14ac:dyDescent="0.25">
      <c r="A19" s="511"/>
      <c r="B19" s="18" t="s">
        <v>65</v>
      </c>
      <c r="C19" s="234">
        <v>5680</v>
      </c>
      <c r="D19" s="225">
        <v>20703</v>
      </c>
      <c r="E19" s="225">
        <v>2227</v>
      </c>
      <c r="F19" s="248">
        <v>65</v>
      </c>
      <c r="G19" s="226">
        <v>1296</v>
      </c>
      <c r="H19" s="245"/>
      <c r="I19" s="225">
        <v>976</v>
      </c>
      <c r="J19" s="225"/>
      <c r="K19" s="97"/>
      <c r="L19" s="93"/>
      <c r="M19" s="238"/>
      <c r="N19" s="229"/>
      <c r="O19" s="256"/>
      <c r="P19" s="257"/>
      <c r="Q19" s="245"/>
      <c r="R19" s="245"/>
      <c r="S19" s="256"/>
      <c r="T19" s="225"/>
      <c r="U19" s="451"/>
      <c r="V19" s="452"/>
    </row>
    <row r="20" spans="1:22" ht="15" x14ac:dyDescent="0.25">
      <c r="A20" s="511"/>
      <c r="B20" s="18" t="s">
        <v>105</v>
      </c>
      <c r="C20" s="236"/>
      <c r="D20" s="225"/>
      <c r="E20" s="225"/>
      <c r="F20" s="248"/>
      <c r="G20" s="226"/>
      <c r="H20" s="245"/>
      <c r="I20" s="225"/>
      <c r="J20" s="225"/>
      <c r="K20" s="97"/>
      <c r="L20" s="93" t="s">
        <v>91</v>
      </c>
      <c r="M20" s="234">
        <v>3192</v>
      </c>
      <c r="N20" s="230">
        <v>6832</v>
      </c>
      <c r="O20" s="225">
        <v>2227</v>
      </c>
      <c r="P20" s="257"/>
      <c r="Q20" s="245">
        <v>1296</v>
      </c>
      <c r="R20" s="245"/>
      <c r="S20" s="225"/>
      <c r="T20" s="225"/>
      <c r="U20" s="451"/>
      <c r="V20" s="452" t="s">
        <v>91</v>
      </c>
    </row>
    <row r="21" spans="1:22" ht="15" x14ac:dyDescent="0.25">
      <c r="A21" s="511"/>
      <c r="B21" s="18" t="s">
        <v>66</v>
      </c>
      <c r="C21" s="234">
        <v>8968</v>
      </c>
      <c r="D21" s="225">
        <v>30779</v>
      </c>
      <c r="E21" s="225">
        <v>2904</v>
      </c>
      <c r="F21" s="226">
        <v>189</v>
      </c>
      <c r="G21" s="226">
        <v>1581</v>
      </c>
      <c r="H21" s="245">
        <v>242</v>
      </c>
      <c r="I21" s="225">
        <v>3910</v>
      </c>
      <c r="J21" s="225">
        <v>797</v>
      </c>
      <c r="K21" s="97" t="s">
        <v>91</v>
      </c>
      <c r="L21" s="93"/>
      <c r="M21" s="234">
        <v>5040</v>
      </c>
      <c r="N21" s="230">
        <v>10157</v>
      </c>
      <c r="O21" s="225">
        <v>2904</v>
      </c>
      <c r="P21" s="245">
        <v>224</v>
      </c>
      <c r="Q21" s="247">
        <v>1581</v>
      </c>
      <c r="R21" s="247">
        <v>243</v>
      </c>
      <c r="S21" s="225">
        <v>4286</v>
      </c>
      <c r="T21" s="225">
        <v>1045</v>
      </c>
      <c r="U21" s="456"/>
      <c r="V21" s="452"/>
    </row>
    <row r="22" spans="1:22" ht="15" x14ac:dyDescent="0.25">
      <c r="A22" s="511"/>
      <c r="B22" s="18" t="s">
        <v>67</v>
      </c>
      <c r="C22" s="234">
        <v>2173</v>
      </c>
      <c r="D22" s="225">
        <v>5800</v>
      </c>
      <c r="E22" s="225">
        <v>800</v>
      </c>
      <c r="F22" s="248">
        <v>48</v>
      </c>
      <c r="G22" s="248">
        <v>379</v>
      </c>
      <c r="H22" s="249">
        <v>1</v>
      </c>
      <c r="I22" s="225"/>
      <c r="J22" s="225"/>
      <c r="K22" s="97"/>
      <c r="L22" s="93"/>
      <c r="M22" s="234">
        <v>1221</v>
      </c>
      <c r="N22" s="230">
        <v>1914</v>
      </c>
      <c r="O22" s="225">
        <v>800</v>
      </c>
      <c r="P22" s="249">
        <v>48</v>
      </c>
      <c r="Q22" s="262">
        <v>379</v>
      </c>
      <c r="R22" s="257"/>
      <c r="S22" s="225"/>
      <c r="T22" s="225"/>
      <c r="U22" s="451"/>
      <c r="V22" s="452"/>
    </row>
    <row r="23" spans="1:22" ht="15" x14ac:dyDescent="0.25">
      <c r="A23" s="511"/>
      <c r="B23" s="18" t="s">
        <v>35</v>
      </c>
      <c r="C23" s="234">
        <v>3551</v>
      </c>
      <c r="D23" s="225">
        <v>8502</v>
      </c>
      <c r="E23" s="225">
        <v>1250</v>
      </c>
      <c r="F23" s="226">
        <v>114</v>
      </c>
      <c r="G23" s="226">
        <v>924</v>
      </c>
      <c r="H23" s="245"/>
      <c r="I23" s="225">
        <v>470</v>
      </c>
      <c r="J23" s="225">
        <v>124</v>
      </c>
      <c r="K23" s="97" t="s">
        <v>91</v>
      </c>
      <c r="L23" s="93"/>
      <c r="M23" s="240">
        <v>1996</v>
      </c>
      <c r="N23" s="231">
        <v>2806</v>
      </c>
      <c r="O23" s="258">
        <v>1250</v>
      </c>
      <c r="P23" s="245">
        <v>159</v>
      </c>
      <c r="Q23" s="263">
        <v>924</v>
      </c>
      <c r="R23" s="245"/>
      <c r="S23" s="225">
        <v>770</v>
      </c>
      <c r="T23" s="225">
        <v>124</v>
      </c>
      <c r="U23" s="451" t="s">
        <v>91</v>
      </c>
      <c r="V23" s="452"/>
    </row>
    <row r="24" spans="1:22" ht="15" x14ac:dyDescent="0.25">
      <c r="A24" s="511"/>
      <c r="B24" s="18" t="s">
        <v>136</v>
      </c>
      <c r="C24" s="234"/>
      <c r="D24" s="225"/>
      <c r="E24" s="225"/>
      <c r="F24" s="226"/>
      <c r="G24" s="226"/>
      <c r="H24" s="245"/>
      <c r="I24" s="425">
        <v>121</v>
      </c>
      <c r="J24" s="250">
        <v>645</v>
      </c>
      <c r="K24" s="171" t="s">
        <v>91</v>
      </c>
      <c r="L24" s="171"/>
      <c r="M24" s="238"/>
      <c r="N24" s="229"/>
      <c r="O24" s="256"/>
      <c r="P24" s="256"/>
      <c r="Q24" s="256"/>
      <c r="R24" s="256"/>
      <c r="S24" s="256"/>
      <c r="T24" s="256"/>
      <c r="U24" s="456"/>
      <c r="V24" s="455"/>
    </row>
    <row r="25" spans="1:22" ht="15" x14ac:dyDescent="0.25">
      <c r="A25" s="511"/>
      <c r="B25" s="18" t="s">
        <v>69</v>
      </c>
      <c r="C25" s="234"/>
      <c r="D25" s="225"/>
      <c r="E25" s="225"/>
      <c r="F25" s="226"/>
      <c r="G25" s="226"/>
      <c r="H25" s="245"/>
      <c r="I25" s="225"/>
      <c r="J25" s="225"/>
      <c r="K25" s="97"/>
      <c r="L25" s="93"/>
      <c r="M25" s="234"/>
      <c r="N25" s="230"/>
      <c r="O25" s="225"/>
      <c r="P25" s="245"/>
      <c r="Q25" s="263"/>
      <c r="R25" s="245"/>
      <c r="S25" s="225">
        <v>2011</v>
      </c>
      <c r="T25" s="246">
        <v>645</v>
      </c>
      <c r="U25" s="451" t="s">
        <v>91</v>
      </c>
      <c r="V25" s="452"/>
    </row>
    <row r="26" spans="1:22" ht="15.75" thickBot="1" x14ac:dyDescent="0.3">
      <c r="A26" s="511"/>
      <c r="B26" s="19" t="s">
        <v>106</v>
      </c>
      <c r="C26" s="237"/>
      <c r="D26" s="227"/>
      <c r="E26" s="227"/>
      <c r="F26" s="251"/>
      <c r="G26" s="252">
        <v>1091</v>
      </c>
      <c r="H26" s="253"/>
      <c r="I26" s="227"/>
      <c r="J26" s="227"/>
      <c r="K26" s="100"/>
      <c r="L26" s="173"/>
      <c r="M26" s="237"/>
      <c r="N26" s="232"/>
      <c r="O26" s="227"/>
      <c r="P26" s="227"/>
      <c r="Q26" s="252">
        <v>1091</v>
      </c>
      <c r="R26" s="227"/>
      <c r="S26" s="227"/>
      <c r="T26" s="227"/>
      <c r="U26" s="457"/>
      <c r="V26" s="458"/>
    </row>
    <row r="27" spans="1:22" ht="15" x14ac:dyDescent="0.25">
      <c r="A27" s="512"/>
      <c r="B27" s="4" t="s">
        <v>70</v>
      </c>
      <c r="C27" s="241">
        <f>SUM(C4:C26)</f>
        <v>172563</v>
      </c>
      <c r="D27" s="230">
        <f>SUM(D4:D26)</f>
        <v>473717</v>
      </c>
      <c r="E27" s="230">
        <f>SUM(E4:E26)</f>
        <v>60456</v>
      </c>
      <c r="F27" s="230">
        <f t="shared" ref="F27:J27" si="0">SUM(F4:F26)</f>
        <v>3477</v>
      </c>
      <c r="G27" s="230">
        <f t="shared" si="0"/>
        <v>35060</v>
      </c>
      <c r="H27" s="230">
        <f t="shared" si="0"/>
        <v>2608</v>
      </c>
      <c r="I27" s="230">
        <f t="shared" si="0"/>
        <v>31231</v>
      </c>
      <c r="J27" s="230">
        <f t="shared" si="0"/>
        <v>7481</v>
      </c>
      <c r="K27" s="481">
        <f>COUNTA(K4:K26)</f>
        <v>5</v>
      </c>
      <c r="L27" s="482">
        <f>COUNTA(L4:L26)</f>
        <v>2</v>
      </c>
      <c r="M27" s="241">
        <f>SUM(M4:M26)</f>
        <v>97178</v>
      </c>
      <c r="N27" s="230">
        <f>SUM(N4:N26)</f>
        <v>162042</v>
      </c>
      <c r="O27" s="254">
        <f>SUM(O4:O26)</f>
        <v>60651</v>
      </c>
      <c r="P27" s="254">
        <f t="shared" ref="P27:T27" si="1">SUM(P4:P26)</f>
        <v>3477</v>
      </c>
      <c r="Q27" s="254">
        <f t="shared" si="1"/>
        <v>35347</v>
      </c>
      <c r="R27" s="254">
        <f t="shared" si="1"/>
        <v>2608</v>
      </c>
      <c r="S27" s="254">
        <f t="shared" si="1"/>
        <v>31231</v>
      </c>
      <c r="T27" s="254">
        <f t="shared" si="1"/>
        <v>7347</v>
      </c>
      <c r="U27" s="459">
        <f>COUNTA(U4:U26)</f>
        <v>3</v>
      </c>
      <c r="V27" s="460">
        <f>COUNTA(V4:V26)</f>
        <v>2</v>
      </c>
    </row>
    <row r="28" spans="1:22" s="31" customFormat="1" ht="15" thickBot="1" x14ac:dyDescent="0.25">
      <c r="A28" s="32"/>
      <c r="B28" s="29"/>
      <c r="C28" s="30"/>
      <c r="E28" s="30"/>
      <c r="F28" s="30"/>
      <c r="G28" s="30"/>
      <c r="H28" s="30"/>
      <c r="I28" s="30"/>
      <c r="J28" s="30"/>
      <c r="K28" s="483"/>
      <c r="L28" s="483"/>
      <c r="M28" s="30"/>
      <c r="U28" s="448"/>
      <c r="V28" s="448"/>
    </row>
    <row r="29" spans="1:22" ht="15" customHeight="1" thickBot="1" x14ac:dyDescent="0.3">
      <c r="A29" s="516" t="s">
        <v>109</v>
      </c>
      <c r="B29" s="518" t="s">
        <v>118</v>
      </c>
      <c r="C29" s="504" t="s">
        <v>0</v>
      </c>
      <c r="D29" s="505"/>
      <c r="E29" s="505"/>
      <c r="F29" s="505"/>
      <c r="G29" s="505"/>
      <c r="H29" s="505"/>
      <c r="I29" s="505"/>
      <c r="J29" s="505"/>
      <c r="K29" s="505"/>
      <c r="L29" s="506"/>
      <c r="M29" s="507">
        <v>45657</v>
      </c>
      <c r="N29" s="508"/>
      <c r="O29" s="508"/>
      <c r="P29" s="508"/>
      <c r="Q29" s="508"/>
      <c r="R29" s="508"/>
      <c r="S29" s="508"/>
      <c r="T29" s="508"/>
      <c r="U29" s="508"/>
      <c r="V29" s="509"/>
    </row>
    <row r="30" spans="1:22" ht="30" customHeight="1" thickBot="1" x14ac:dyDescent="0.25">
      <c r="A30" s="517"/>
      <c r="B30" s="519"/>
      <c r="C30" s="135" t="s">
        <v>82</v>
      </c>
      <c r="D30" s="136" t="s">
        <v>83</v>
      </c>
      <c r="E30" s="264" t="s">
        <v>71</v>
      </c>
      <c r="F30" s="136" t="s">
        <v>94</v>
      </c>
      <c r="G30" s="136" t="s">
        <v>95</v>
      </c>
      <c r="H30" s="136" t="s">
        <v>96</v>
      </c>
      <c r="I30" s="136" t="s">
        <v>72</v>
      </c>
      <c r="J30" s="136" t="s">
        <v>73</v>
      </c>
      <c r="K30" s="136" t="s">
        <v>93</v>
      </c>
      <c r="L30" s="122" t="s">
        <v>89</v>
      </c>
      <c r="M30" s="34" t="s">
        <v>82</v>
      </c>
      <c r="N30" s="34" t="s">
        <v>83</v>
      </c>
      <c r="O30" s="35" t="s">
        <v>71</v>
      </c>
      <c r="P30" s="174" t="s">
        <v>94</v>
      </c>
      <c r="Q30" s="35" t="s">
        <v>95</v>
      </c>
      <c r="R30" s="34" t="s">
        <v>96</v>
      </c>
      <c r="S30" s="175" t="s">
        <v>72</v>
      </c>
      <c r="T30" s="34" t="s">
        <v>73</v>
      </c>
      <c r="U30" s="442" t="s">
        <v>93</v>
      </c>
      <c r="V30" s="443" t="s">
        <v>89</v>
      </c>
    </row>
    <row r="31" spans="1:22" ht="15" x14ac:dyDescent="0.25">
      <c r="A31" s="517"/>
      <c r="B31" s="208" t="s">
        <v>4</v>
      </c>
      <c r="C31" s="265">
        <v>3219</v>
      </c>
      <c r="D31" s="266">
        <v>6979</v>
      </c>
      <c r="E31" s="266">
        <v>1365</v>
      </c>
      <c r="F31" s="267">
        <v>80</v>
      </c>
      <c r="G31" s="267">
        <v>740</v>
      </c>
      <c r="H31" s="268"/>
      <c r="I31" s="266"/>
      <c r="J31" s="266"/>
      <c r="K31" s="484"/>
      <c r="L31" s="485"/>
      <c r="M31" s="271"/>
      <c r="N31" s="272"/>
      <c r="O31" s="255">
        <v>1365</v>
      </c>
      <c r="P31" s="272"/>
      <c r="Q31" s="255">
        <v>740</v>
      </c>
      <c r="R31" s="255"/>
      <c r="S31" s="255"/>
      <c r="T31" s="255"/>
      <c r="U31" s="449"/>
      <c r="V31" s="450"/>
    </row>
    <row r="32" spans="1:22" ht="15" x14ac:dyDescent="0.25">
      <c r="A32" s="517"/>
      <c r="B32" s="209" t="s">
        <v>5</v>
      </c>
      <c r="C32" s="236">
        <v>3575</v>
      </c>
      <c r="D32" s="225">
        <v>15072</v>
      </c>
      <c r="E32" s="225">
        <v>1579</v>
      </c>
      <c r="F32" s="226"/>
      <c r="G32" s="226">
        <v>945</v>
      </c>
      <c r="H32" s="245"/>
      <c r="I32" s="225"/>
      <c r="J32" s="225"/>
      <c r="K32" s="481"/>
      <c r="L32" s="486"/>
      <c r="M32" s="273"/>
      <c r="N32" s="256"/>
      <c r="O32" s="256"/>
      <c r="P32" s="256"/>
      <c r="Q32" s="256"/>
      <c r="R32" s="256"/>
      <c r="S32" s="256"/>
      <c r="T32" s="256"/>
      <c r="U32" s="456"/>
      <c r="V32" s="455"/>
    </row>
    <row r="33" spans="1:22" ht="15" x14ac:dyDescent="0.25">
      <c r="A33" s="517"/>
      <c r="B33" s="209" t="s">
        <v>123</v>
      </c>
      <c r="C33" s="236">
        <v>11928</v>
      </c>
      <c r="D33" s="225">
        <v>32206</v>
      </c>
      <c r="E33" s="225">
        <v>5248</v>
      </c>
      <c r="F33" s="226">
        <v>348</v>
      </c>
      <c r="G33" s="226">
        <v>2987</v>
      </c>
      <c r="H33" s="245">
        <v>399</v>
      </c>
      <c r="I33" s="225">
        <v>2275</v>
      </c>
      <c r="J33" s="225">
        <v>608</v>
      </c>
      <c r="K33" s="481" t="s">
        <v>91</v>
      </c>
      <c r="L33" s="486" t="s">
        <v>91</v>
      </c>
      <c r="M33" s="236">
        <v>11280</v>
      </c>
      <c r="N33" s="274">
        <v>18849</v>
      </c>
      <c r="O33" s="225">
        <v>7360</v>
      </c>
      <c r="P33" s="225">
        <v>627</v>
      </c>
      <c r="Q33" s="225">
        <v>4360</v>
      </c>
      <c r="R33" s="225">
        <v>847</v>
      </c>
      <c r="S33" s="256"/>
      <c r="T33" s="256"/>
      <c r="U33" s="456"/>
      <c r="V33" s="452" t="s">
        <v>91</v>
      </c>
    </row>
    <row r="34" spans="1:22" ht="15" x14ac:dyDescent="0.25">
      <c r="A34" s="517"/>
      <c r="B34" s="209" t="s">
        <v>122</v>
      </c>
      <c r="C34" s="236"/>
      <c r="D34" s="225"/>
      <c r="E34" s="225"/>
      <c r="F34" s="226"/>
      <c r="G34" s="226"/>
      <c r="H34" s="245"/>
      <c r="I34" s="225"/>
      <c r="J34" s="225"/>
      <c r="K34" s="481"/>
      <c r="L34" s="486"/>
      <c r="M34" s="236"/>
      <c r="N34" s="274"/>
      <c r="O34" s="225"/>
      <c r="P34" s="225"/>
      <c r="Q34" s="225"/>
      <c r="R34" s="225"/>
      <c r="S34" s="225">
        <v>4310</v>
      </c>
      <c r="T34" s="246">
        <v>1196</v>
      </c>
      <c r="U34" s="451" t="s">
        <v>91</v>
      </c>
      <c r="V34" s="452"/>
    </row>
    <row r="35" spans="1:22" ht="15" x14ac:dyDescent="0.25">
      <c r="A35" s="517"/>
      <c r="B35" s="209" t="s">
        <v>12</v>
      </c>
      <c r="C35" s="236">
        <v>1799</v>
      </c>
      <c r="D35" s="225">
        <v>3812</v>
      </c>
      <c r="E35" s="225">
        <v>710</v>
      </c>
      <c r="F35" s="226"/>
      <c r="G35" s="226">
        <v>571</v>
      </c>
      <c r="H35" s="245"/>
      <c r="I35" s="399">
        <v>199</v>
      </c>
      <c r="J35" s="225"/>
      <c r="K35" s="481"/>
      <c r="L35" s="486"/>
      <c r="M35" s="273"/>
      <c r="N35" s="256"/>
      <c r="O35" s="256"/>
      <c r="P35" s="256"/>
      <c r="Q35" s="256"/>
      <c r="R35" s="256"/>
      <c r="S35" s="256"/>
      <c r="T35" s="256"/>
      <c r="U35" s="456"/>
      <c r="V35" s="455"/>
    </row>
    <row r="36" spans="1:22" ht="15" x14ac:dyDescent="0.25">
      <c r="A36" s="517"/>
      <c r="B36" s="209" t="s">
        <v>11</v>
      </c>
      <c r="C36" s="269">
        <v>742</v>
      </c>
      <c r="D36" s="258">
        <v>1670</v>
      </c>
      <c r="E36" s="258">
        <v>380</v>
      </c>
      <c r="F36" s="226"/>
      <c r="G36" s="248">
        <v>239</v>
      </c>
      <c r="H36" s="245"/>
      <c r="I36" s="258">
        <v>85</v>
      </c>
      <c r="J36" s="225"/>
      <c r="K36" s="481"/>
      <c r="L36" s="486"/>
      <c r="M36" s="275"/>
      <c r="N36" s="256"/>
      <c r="O36" s="256"/>
      <c r="P36" s="256"/>
      <c r="Q36" s="256"/>
      <c r="R36" s="256"/>
      <c r="S36" s="256"/>
      <c r="T36" s="256"/>
      <c r="U36" s="456"/>
      <c r="V36" s="455"/>
    </row>
    <row r="37" spans="1:22" ht="15" x14ac:dyDescent="0.25">
      <c r="A37" s="517"/>
      <c r="B37" s="209" t="s">
        <v>6</v>
      </c>
      <c r="C37" s="236">
        <v>14150</v>
      </c>
      <c r="D37" s="225">
        <v>34444</v>
      </c>
      <c r="E37" s="225">
        <v>5094</v>
      </c>
      <c r="F37" s="226">
        <v>321</v>
      </c>
      <c r="G37" s="226">
        <v>2655</v>
      </c>
      <c r="H37" s="245">
        <v>195</v>
      </c>
      <c r="I37" s="225">
        <v>1796</v>
      </c>
      <c r="J37" s="225">
        <v>679</v>
      </c>
      <c r="K37" s="481"/>
      <c r="L37" s="486"/>
      <c r="M37" s="276"/>
      <c r="N37" s="277"/>
      <c r="O37" s="259"/>
      <c r="P37" s="259"/>
      <c r="Q37" s="259"/>
      <c r="R37" s="259"/>
      <c r="S37" s="256"/>
      <c r="T37" s="256"/>
      <c r="U37" s="456"/>
      <c r="V37" s="455"/>
    </row>
    <row r="38" spans="1:22" ht="15" x14ac:dyDescent="0.25">
      <c r="A38" s="517"/>
      <c r="B38" s="210" t="s">
        <v>125</v>
      </c>
      <c r="C38" s="236"/>
      <c r="D38" s="225"/>
      <c r="E38" s="225"/>
      <c r="F38" s="226"/>
      <c r="G38" s="226"/>
      <c r="H38" s="245"/>
      <c r="I38" s="225"/>
      <c r="J38" s="225"/>
      <c r="K38" s="481"/>
      <c r="L38" s="486"/>
      <c r="M38" s="236">
        <v>9931</v>
      </c>
      <c r="N38" s="274">
        <v>14174</v>
      </c>
      <c r="O38" s="225">
        <v>6513</v>
      </c>
      <c r="P38" s="225">
        <v>823</v>
      </c>
      <c r="Q38" s="225">
        <v>3456</v>
      </c>
      <c r="R38" s="225">
        <v>690</v>
      </c>
      <c r="S38" s="225"/>
      <c r="T38" s="225"/>
      <c r="U38" s="451"/>
      <c r="V38" s="452"/>
    </row>
    <row r="39" spans="1:22" ht="15" x14ac:dyDescent="0.25">
      <c r="A39" s="517"/>
      <c r="B39" s="209" t="s">
        <v>13</v>
      </c>
      <c r="C39" s="236"/>
      <c r="D39" s="225"/>
      <c r="E39" s="225"/>
      <c r="F39" s="226"/>
      <c r="G39" s="226"/>
      <c r="H39" s="245"/>
      <c r="I39" s="225"/>
      <c r="J39" s="225"/>
      <c r="K39" s="481" t="s">
        <v>91</v>
      </c>
      <c r="L39" s="486"/>
      <c r="M39" s="273"/>
      <c r="N39" s="256"/>
      <c r="O39" s="256"/>
      <c r="P39" s="256"/>
      <c r="Q39" s="256"/>
      <c r="R39" s="256"/>
      <c r="S39" s="225"/>
      <c r="T39" s="225"/>
      <c r="U39" s="461"/>
      <c r="V39" s="455"/>
    </row>
    <row r="40" spans="1:22" ht="15" x14ac:dyDescent="0.25">
      <c r="A40" s="517"/>
      <c r="B40" s="211" t="s">
        <v>126</v>
      </c>
      <c r="C40" s="236"/>
      <c r="D40" s="225"/>
      <c r="E40" s="225"/>
      <c r="F40" s="226"/>
      <c r="G40" s="226"/>
      <c r="H40" s="245"/>
      <c r="I40" s="225"/>
      <c r="J40" s="225"/>
      <c r="K40" s="481"/>
      <c r="L40" s="486"/>
      <c r="M40" s="273"/>
      <c r="N40" s="256"/>
      <c r="O40" s="256"/>
      <c r="P40" s="256"/>
      <c r="Q40" s="256"/>
      <c r="R40" s="256"/>
      <c r="S40" s="225">
        <v>5388</v>
      </c>
      <c r="T40" s="246">
        <v>2637</v>
      </c>
      <c r="U40" s="451" t="s">
        <v>91</v>
      </c>
      <c r="V40" s="455"/>
    </row>
    <row r="41" spans="1:22" ht="15" x14ac:dyDescent="0.25">
      <c r="A41" s="517"/>
      <c r="B41" s="209" t="s">
        <v>7</v>
      </c>
      <c r="C41" s="236">
        <v>8802</v>
      </c>
      <c r="D41" s="225">
        <v>21265</v>
      </c>
      <c r="E41" s="225">
        <v>3548</v>
      </c>
      <c r="F41" s="226"/>
      <c r="G41" s="394">
        <v>1453</v>
      </c>
      <c r="H41" s="245"/>
      <c r="I41" s="225"/>
      <c r="J41" s="225"/>
      <c r="K41" s="481"/>
      <c r="L41" s="486"/>
      <c r="M41" s="273"/>
      <c r="N41" s="256"/>
      <c r="O41" s="256"/>
      <c r="P41" s="256"/>
      <c r="Q41" s="256"/>
      <c r="R41" s="256"/>
      <c r="S41" s="256"/>
      <c r="T41" s="256"/>
      <c r="U41" s="456"/>
      <c r="V41" s="455"/>
    </row>
    <row r="42" spans="1:22" ht="15" x14ac:dyDescent="0.25">
      <c r="A42" s="517"/>
      <c r="B42" s="209" t="s">
        <v>8</v>
      </c>
      <c r="C42" s="236">
        <v>15865</v>
      </c>
      <c r="D42" s="225">
        <v>45103</v>
      </c>
      <c r="E42" s="225"/>
      <c r="F42" s="226">
        <v>440</v>
      </c>
      <c r="G42" s="226">
        <v>3666</v>
      </c>
      <c r="H42" s="245">
        <v>293</v>
      </c>
      <c r="I42" s="225">
        <v>3592</v>
      </c>
      <c r="J42" s="225">
        <v>1958</v>
      </c>
      <c r="K42" s="481"/>
      <c r="L42" s="486" t="s">
        <v>91</v>
      </c>
      <c r="M42" s="276"/>
      <c r="N42" s="259"/>
      <c r="O42" s="259"/>
      <c r="P42" s="259"/>
      <c r="Q42" s="259"/>
      <c r="R42" s="259"/>
      <c r="S42" s="259"/>
      <c r="T42" s="259"/>
      <c r="U42" s="461"/>
      <c r="V42" s="462"/>
    </row>
    <row r="43" spans="1:22" ht="15" x14ac:dyDescent="0.25">
      <c r="A43" s="517"/>
      <c r="B43" s="209" t="s">
        <v>107</v>
      </c>
      <c r="C43" s="236"/>
      <c r="D43" s="225"/>
      <c r="E43" s="399">
        <v>4842</v>
      </c>
      <c r="F43" s="226"/>
      <c r="G43" s="226"/>
      <c r="H43" s="245"/>
      <c r="I43" s="225"/>
      <c r="J43" s="225"/>
      <c r="K43" s="481"/>
      <c r="L43" s="486" t="s">
        <v>91</v>
      </c>
      <c r="M43" s="236">
        <v>11884</v>
      </c>
      <c r="N43" s="274">
        <v>19094</v>
      </c>
      <c r="O43" s="225">
        <v>6971</v>
      </c>
      <c r="P43" s="225"/>
      <c r="Q43" s="225">
        <v>4538</v>
      </c>
      <c r="R43" s="225"/>
      <c r="S43" s="225"/>
      <c r="T43" s="225"/>
      <c r="U43" s="451"/>
      <c r="V43" s="452" t="s">
        <v>91</v>
      </c>
    </row>
    <row r="44" spans="1:22" ht="15" x14ac:dyDescent="0.25">
      <c r="A44" s="517"/>
      <c r="B44" s="209" t="s">
        <v>124</v>
      </c>
      <c r="C44" s="236">
        <v>2935</v>
      </c>
      <c r="D44" s="225">
        <v>11580</v>
      </c>
      <c r="E44" s="225">
        <v>933</v>
      </c>
      <c r="F44" s="226">
        <v>37</v>
      </c>
      <c r="G44" s="226">
        <v>622</v>
      </c>
      <c r="H44" s="245"/>
      <c r="I44" s="225">
        <v>813</v>
      </c>
      <c r="J44" s="225">
        <v>90</v>
      </c>
      <c r="K44" s="481" t="s">
        <v>91</v>
      </c>
      <c r="L44" s="486"/>
      <c r="M44" s="236">
        <v>1649</v>
      </c>
      <c r="N44" s="274">
        <v>3821</v>
      </c>
      <c r="O44" s="225">
        <v>933</v>
      </c>
      <c r="P44" s="225">
        <v>37</v>
      </c>
      <c r="Q44" s="225">
        <v>622</v>
      </c>
      <c r="R44" s="225"/>
      <c r="S44" s="225">
        <v>813</v>
      </c>
      <c r="T44" s="225">
        <v>90</v>
      </c>
      <c r="U44" s="451"/>
      <c r="V44" s="452"/>
    </row>
    <row r="45" spans="1:22" ht="15" x14ac:dyDescent="0.25">
      <c r="A45" s="517"/>
      <c r="B45" s="209" t="s">
        <v>10</v>
      </c>
      <c r="C45" s="236">
        <v>5228</v>
      </c>
      <c r="D45" s="225">
        <v>15110</v>
      </c>
      <c r="E45" s="225">
        <v>1328</v>
      </c>
      <c r="F45" s="226">
        <v>53</v>
      </c>
      <c r="G45" s="226">
        <v>1093</v>
      </c>
      <c r="H45" s="270"/>
      <c r="I45" s="225"/>
      <c r="J45" s="225"/>
      <c r="K45" s="481"/>
      <c r="L45" s="486"/>
      <c r="M45" s="273"/>
      <c r="N45" s="256"/>
      <c r="O45" s="256"/>
      <c r="P45" s="256"/>
      <c r="Q45" s="256"/>
      <c r="R45" s="256"/>
      <c r="S45" s="256"/>
      <c r="T45" s="256"/>
      <c r="U45" s="456"/>
      <c r="V45" s="455"/>
    </row>
    <row r="46" spans="1:22" ht="15" x14ac:dyDescent="0.25">
      <c r="A46" s="517"/>
      <c r="B46" s="209" t="s">
        <v>9</v>
      </c>
      <c r="C46" s="236">
        <v>15682</v>
      </c>
      <c r="D46" s="225">
        <v>50435</v>
      </c>
      <c r="E46" s="225">
        <v>6140</v>
      </c>
      <c r="F46" s="226">
        <v>382</v>
      </c>
      <c r="G46" s="226">
        <v>3234</v>
      </c>
      <c r="H46" s="245">
        <v>485</v>
      </c>
      <c r="I46" s="225">
        <v>12020</v>
      </c>
      <c r="J46" s="225">
        <v>838</v>
      </c>
      <c r="K46" s="481" t="s">
        <v>91</v>
      </c>
      <c r="L46" s="486" t="s">
        <v>91</v>
      </c>
      <c r="M46" s="236">
        <v>10282</v>
      </c>
      <c r="N46" s="274">
        <v>19137</v>
      </c>
      <c r="O46" s="225">
        <v>6804</v>
      </c>
      <c r="P46" s="225">
        <v>435</v>
      </c>
      <c r="Q46" s="225">
        <v>3780</v>
      </c>
      <c r="R46" s="225">
        <v>485</v>
      </c>
      <c r="S46" s="225">
        <v>12020</v>
      </c>
      <c r="T46" s="246">
        <v>1259</v>
      </c>
      <c r="U46" s="451" t="s">
        <v>91</v>
      </c>
      <c r="V46" s="452" t="s">
        <v>91</v>
      </c>
    </row>
    <row r="47" spans="1:22" ht="15" x14ac:dyDescent="0.25">
      <c r="A47" s="517"/>
      <c r="B47" s="209" t="s">
        <v>78</v>
      </c>
      <c r="C47" s="236"/>
      <c r="D47" s="225"/>
      <c r="E47" s="225"/>
      <c r="F47" s="226"/>
      <c r="G47" s="248">
        <v>90</v>
      </c>
      <c r="H47" s="245"/>
      <c r="I47" s="225"/>
      <c r="J47" s="225"/>
      <c r="K47" s="481"/>
      <c r="L47" s="486"/>
      <c r="M47" s="273"/>
      <c r="N47" s="256"/>
      <c r="O47" s="256"/>
      <c r="P47" s="256"/>
      <c r="Q47" s="256"/>
      <c r="R47" s="256"/>
      <c r="S47" s="256"/>
      <c r="T47" s="256"/>
      <c r="U47" s="456"/>
      <c r="V47" s="455"/>
    </row>
    <row r="48" spans="1:22" ht="15" x14ac:dyDescent="0.25">
      <c r="A48" s="517"/>
      <c r="B48" s="209" t="s">
        <v>77</v>
      </c>
      <c r="C48" s="236"/>
      <c r="D48" s="225"/>
      <c r="E48" s="225"/>
      <c r="F48" s="226"/>
      <c r="G48" s="248">
        <v>220</v>
      </c>
      <c r="H48" s="245"/>
      <c r="I48" s="225"/>
      <c r="J48" s="225"/>
      <c r="K48" s="481"/>
      <c r="L48" s="486"/>
      <c r="M48" s="275"/>
      <c r="N48" s="256"/>
      <c r="O48" s="256"/>
      <c r="P48" s="256"/>
      <c r="Q48" s="256"/>
      <c r="R48" s="256"/>
      <c r="S48" s="256"/>
      <c r="T48" s="256"/>
      <c r="U48" s="456"/>
      <c r="V48" s="455"/>
    </row>
    <row r="49" spans="1:22" ht="15" x14ac:dyDescent="0.25">
      <c r="A49" s="517"/>
      <c r="B49" s="209" t="s">
        <v>3</v>
      </c>
      <c r="C49" s="236">
        <v>8055</v>
      </c>
      <c r="D49" s="225">
        <v>25334</v>
      </c>
      <c r="E49" s="225">
        <v>2960</v>
      </c>
      <c r="F49" s="226">
        <v>223</v>
      </c>
      <c r="G49" s="226">
        <v>1959</v>
      </c>
      <c r="H49" s="245">
        <v>266</v>
      </c>
      <c r="I49" s="225">
        <v>1834</v>
      </c>
      <c r="J49" s="225">
        <v>870</v>
      </c>
      <c r="K49" s="481" t="s">
        <v>91</v>
      </c>
      <c r="L49" s="486" t="s">
        <v>91</v>
      </c>
      <c r="M49" s="236">
        <v>4527</v>
      </c>
      <c r="N49" s="274">
        <v>8360</v>
      </c>
      <c r="O49" s="225">
        <v>2960</v>
      </c>
      <c r="P49" s="225">
        <v>223</v>
      </c>
      <c r="Q49" s="225">
        <v>1959</v>
      </c>
      <c r="R49" s="225">
        <v>266</v>
      </c>
      <c r="S49" s="225">
        <v>1834</v>
      </c>
      <c r="T49" s="225">
        <v>870</v>
      </c>
      <c r="U49" s="451"/>
      <c r="V49" s="452" t="s">
        <v>91</v>
      </c>
    </row>
    <row r="50" spans="1:22" ht="15" x14ac:dyDescent="0.25">
      <c r="A50" s="517"/>
      <c r="B50" s="209" t="s">
        <v>2</v>
      </c>
      <c r="C50" s="236">
        <v>4698</v>
      </c>
      <c r="D50" s="225">
        <v>14746</v>
      </c>
      <c r="E50" s="225">
        <v>1668</v>
      </c>
      <c r="F50" s="226">
        <v>62</v>
      </c>
      <c r="G50" s="226">
        <v>1473</v>
      </c>
      <c r="H50" s="245">
        <v>202</v>
      </c>
      <c r="I50" s="225">
        <v>1204</v>
      </c>
      <c r="J50" s="225">
        <v>350</v>
      </c>
      <c r="K50" s="481" t="s">
        <v>91</v>
      </c>
      <c r="L50" s="486"/>
      <c r="M50" s="236">
        <v>4526</v>
      </c>
      <c r="N50" s="274">
        <v>7910</v>
      </c>
      <c r="O50" s="225">
        <v>2712</v>
      </c>
      <c r="P50" s="259"/>
      <c r="Q50" s="225">
        <v>2349</v>
      </c>
      <c r="R50" s="259"/>
      <c r="S50" s="225">
        <v>1289</v>
      </c>
      <c r="T50" s="225">
        <v>350</v>
      </c>
      <c r="U50" s="451"/>
      <c r="V50" s="452"/>
    </row>
    <row r="51" spans="1:22" ht="15" x14ac:dyDescent="0.25">
      <c r="A51" s="517"/>
      <c r="B51" s="209" t="s">
        <v>1</v>
      </c>
      <c r="C51" s="236">
        <v>12026</v>
      </c>
      <c r="D51" s="225">
        <v>33902</v>
      </c>
      <c r="E51" s="225">
        <v>4866</v>
      </c>
      <c r="F51" s="226">
        <v>199</v>
      </c>
      <c r="G51" s="226">
        <v>2700</v>
      </c>
      <c r="H51" s="245">
        <v>448</v>
      </c>
      <c r="I51" s="225">
        <v>1836</v>
      </c>
      <c r="J51" s="225">
        <v>588</v>
      </c>
      <c r="K51" s="481" t="s">
        <v>91</v>
      </c>
      <c r="L51" s="486" t="s">
        <v>91</v>
      </c>
      <c r="M51" s="276"/>
      <c r="N51" s="277"/>
      <c r="O51" s="259"/>
      <c r="P51" s="259"/>
      <c r="Q51" s="259"/>
      <c r="R51" s="259"/>
      <c r="S51" s="259"/>
      <c r="T51" s="259"/>
      <c r="U51" s="461"/>
      <c r="V51" s="462"/>
    </row>
    <row r="52" spans="1:22" ht="15.75" thickBot="1" x14ac:dyDescent="0.3">
      <c r="A52" s="513"/>
      <c r="B52" s="212" t="s">
        <v>120</v>
      </c>
      <c r="C52" s="237"/>
      <c r="D52" s="227"/>
      <c r="E52" s="227"/>
      <c r="F52" s="251"/>
      <c r="G52" s="251"/>
      <c r="H52" s="253"/>
      <c r="I52" s="227"/>
      <c r="J52" s="227"/>
      <c r="K52" s="487"/>
      <c r="L52" s="488"/>
      <c r="M52" s="278">
        <v>7012</v>
      </c>
      <c r="N52" s="279">
        <v>11502</v>
      </c>
      <c r="O52" s="227">
        <v>5043</v>
      </c>
      <c r="P52" s="227"/>
      <c r="Q52" s="227">
        <v>2843</v>
      </c>
      <c r="R52" s="426"/>
      <c r="S52" s="404"/>
      <c r="T52" s="280"/>
      <c r="U52" s="463"/>
      <c r="V52" s="458" t="s">
        <v>91</v>
      </c>
    </row>
    <row r="53" spans="1:22" ht="15" x14ac:dyDescent="0.25">
      <c r="A53" s="33"/>
      <c r="B53" s="207" t="s">
        <v>70</v>
      </c>
      <c r="C53" s="241">
        <f t="shared" ref="C53:J53" si="2">SUM(C31:C52)</f>
        <v>108704</v>
      </c>
      <c r="D53" s="230">
        <f t="shared" si="2"/>
        <v>311658</v>
      </c>
      <c r="E53" s="254">
        <f t="shared" si="2"/>
        <v>40661</v>
      </c>
      <c r="F53" s="254">
        <f t="shared" si="2"/>
        <v>2145</v>
      </c>
      <c r="G53" s="254">
        <f t="shared" si="2"/>
        <v>24647</v>
      </c>
      <c r="H53" s="254">
        <f t="shared" si="2"/>
        <v>2288</v>
      </c>
      <c r="I53" s="254">
        <f t="shared" si="2"/>
        <v>25654</v>
      </c>
      <c r="J53" s="254">
        <f t="shared" si="2"/>
        <v>5981</v>
      </c>
      <c r="K53" s="489">
        <f t="shared" ref="K53" si="3">COUNTIF(K31:K52,"X")</f>
        <v>7</v>
      </c>
      <c r="L53" s="490">
        <f>COUNTIF(L31:L52,"X")</f>
        <v>6</v>
      </c>
      <c r="M53" s="282">
        <f t="shared" ref="M53:T53" si="4">SUM(M31:M52)</f>
        <v>61091</v>
      </c>
      <c r="N53" s="283">
        <f t="shared" si="4"/>
        <v>102847</v>
      </c>
      <c r="O53" s="254">
        <f t="shared" si="4"/>
        <v>40661</v>
      </c>
      <c r="P53" s="254">
        <f t="shared" si="4"/>
        <v>2145</v>
      </c>
      <c r="Q53" s="254">
        <f t="shared" si="4"/>
        <v>24647</v>
      </c>
      <c r="R53" s="254">
        <f t="shared" si="4"/>
        <v>2288</v>
      </c>
      <c r="S53" s="254">
        <f t="shared" si="4"/>
        <v>25654</v>
      </c>
      <c r="T53" s="254">
        <f t="shared" si="4"/>
        <v>6402</v>
      </c>
      <c r="U53" s="459">
        <f t="shared" ref="U53:V53" si="5">COUNTIF(U31:U52,"X")</f>
        <v>3</v>
      </c>
      <c r="V53" s="464">
        <f t="shared" si="5"/>
        <v>5</v>
      </c>
    </row>
    <row r="54" spans="1:22" ht="15" thickBot="1" x14ac:dyDescent="0.25">
      <c r="A54" s="33"/>
    </row>
    <row r="55" spans="1:22" ht="15" customHeight="1" thickBot="1" x14ac:dyDescent="0.3">
      <c r="A55" s="33"/>
      <c r="B55" s="518" t="s">
        <v>118</v>
      </c>
      <c r="C55" s="504" t="s">
        <v>0</v>
      </c>
      <c r="D55" s="505"/>
      <c r="E55" s="505"/>
      <c r="F55" s="505"/>
      <c r="G55" s="505"/>
      <c r="H55" s="505"/>
      <c r="I55" s="505"/>
      <c r="J55" s="505"/>
      <c r="K55" s="505"/>
      <c r="L55" s="506"/>
      <c r="M55" s="507">
        <v>45657</v>
      </c>
      <c r="N55" s="508"/>
      <c r="O55" s="508"/>
      <c r="P55" s="508"/>
      <c r="Q55" s="508"/>
      <c r="R55" s="508"/>
      <c r="S55" s="508"/>
      <c r="T55" s="508"/>
      <c r="U55" s="508"/>
      <c r="V55" s="509"/>
    </row>
    <row r="56" spans="1:22" ht="30" customHeight="1" thickBot="1" x14ac:dyDescent="0.25">
      <c r="A56" s="33"/>
      <c r="B56" s="519"/>
      <c r="C56" s="135" t="s">
        <v>82</v>
      </c>
      <c r="D56" s="136" t="s">
        <v>83</v>
      </c>
      <c r="E56" s="136" t="s">
        <v>71</v>
      </c>
      <c r="F56" s="136" t="s">
        <v>94</v>
      </c>
      <c r="G56" s="136" t="s">
        <v>95</v>
      </c>
      <c r="H56" s="136" t="s">
        <v>96</v>
      </c>
      <c r="I56" s="136" t="s">
        <v>72</v>
      </c>
      <c r="J56" s="136" t="s">
        <v>73</v>
      </c>
      <c r="K56" s="136" t="s">
        <v>93</v>
      </c>
      <c r="L56" s="122" t="s">
        <v>89</v>
      </c>
      <c r="M56" s="52" t="s">
        <v>82</v>
      </c>
      <c r="N56" s="52" t="s">
        <v>83</v>
      </c>
      <c r="O56" s="53" t="s">
        <v>71</v>
      </c>
      <c r="P56" s="53" t="s">
        <v>94</v>
      </c>
      <c r="Q56" s="53" t="s">
        <v>95</v>
      </c>
      <c r="R56" s="53" t="s">
        <v>96</v>
      </c>
      <c r="S56" s="52" t="s">
        <v>72</v>
      </c>
      <c r="T56" s="52" t="s">
        <v>73</v>
      </c>
      <c r="U56" s="444" t="s">
        <v>93</v>
      </c>
      <c r="V56" s="445" t="s">
        <v>89</v>
      </c>
    </row>
    <row r="57" spans="1:22" ht="15" x14ac:dyDescent="0.25">
      <c r="A57" s="510" t="s">
        <v>110</v>
      </c>
      <c r="B57" s="21" t="s">
        <v>98</v>
      </c>
      <c r="C57" s="284">
        <v>24609</v>
      </c>
      <c r="D57" s="266"/>
      <c r="E57" s="266">
        <v>13254</v>
      </c>
      <c r="F57" s="285"/>
      <c r="G57" s="285"/>
      <c r="H57" s="286"/>
      <c r="I57" s="266"/>
      <c r="J57" s="266"/>
      <c r="K57" s="484"/>
      <c r="L57" s="485"/>
      <c r="M57" s="291">
        <f>13781+5600</f>
        <v>19381</v>
      </c>
      <c r="N57" s="224"/>
      <c r="O57" s="255">
        <v>13254</v>
      </c>
      <c r="P57" s="292"/>
      <c r="Q57" s="292"/>
      <c r="R57" s="292"/>
      <c r="S57" s="255"/>
      <c r="T57" s="255"/>
      <c r="U57" s="449"/>
      <c r="V57" s="450"/>
    </row>
    <row r="58" spans="1:22" ht="15" x14ac:dyDescent="0.25">
      <c r="A58" s="511"/>
      <c r="B58" s="20" t="s">
        <v>99</v>
      </c>
      <c r="C58" s="236">
        <v>10000</v>
      </c>
      <c r="D58" s="225">
        <v>72776</v>
      </c>
      <c r="E58" s="225"/>
      <c r="F58" s="226">
        <v>994</v>
      </c>
      <c r="G58" s="226">
        <v>7828</v>
      </c>
      <c r="H58" s="245">
        <v>956</v>
      </c>
      <c r="I58" s="287">
        <v>5290</v>
      </c>
      <c r="J58" s="288">
        <v>1326</v>
      </c>
      <c r="K58" s="481" t="s">
        <v>91</v>
      </c>
      <c r="L58" s="486" t="s">
        <v>91</v>
      </c>
      <c r="M58" s="239"/>
      <c r="N58" s="225">
        <v>26527</v>
      </c>
      <c r="O58" s="225"/>
      <c r="P58" s="225">
        <v>1046</v>
      </c>
      <c r="Q58" s="226">
        <v>7858</v>
      </c>
      <c r="R58" s="225">
        <v>1108</v>
      </c>
      <c r="S58" s="287">
        <v>5617</v>
      </c>
      <c r="T58" s="288">
        <v>1326</v>
      </c>
      <c r="U58" s="451" t="s">
        <v>91</v>
      </c>
      <c r="V58" s="452" t="s">
        <v>91</v>
      </c>
    </row>
    <row r="59" spans="1:22" ht="15" x14ac:dyDescent="0.25">
      <c r="A59" s="511"/>
      <c r="B59" s="20" t="s">
        <v>51</v>
      </c>
      <c r="C59" s="236">
        <v>4293</v>
      </c>
      <c r="D59" s="225">
        <v>6840</v>
      </c>
      <c r="E59" s="225">
        <v>1277</v>
      </c>
      <c r="F59" s="226"/>
      <c r="G59" s="289">
        <v>1371</v>
      </c>
      <c r="H59" s="245"/>
      <c r="I59" s="289">
        <v>558</v>
      </c>
      <c r="J59" s="225"/>
      <c r="K59" s="481"/>
      <c r="L59" s="486" t="s">
        <v>91</v>
      </c>
      <c r="M59" s="293"/>
      <c r="N59" s="259"/>
      <c r="O59" s="259"/>
      <c r="P59" s="225"/>
      <c r="Q59" s="289">
        <v>1371</v>
      </c>
      <c r="R59" s="225"/>
      <c r="S59" s="259"/>
      <c r="T59" s="225"/>
      <c r="U59" s="451"/>
      <c r="V59" s="452"/>
    </row>
    <row r="60" spans="1:22" ht="15" x14ac:dyDescent="0.25">
      <c r="A60" s="511"/>
      <c r="B60" s="20" t="s">
        <v>41</v>
      </c>
      <c r="C60" s="236">
        <v>5471</v>
      </c>
      <c r="D60" s="225">
        <v>11509</v>
      </c>
      <c r="E60" s="225">
        <v>2060</v>
      </c>
      <c r="F60" s="226">
        <v>87</v>
      </c>
      <c r="G60" s="226">
        <v>1078</v>
      </c>
      <c r="H60" s="245">
        <v>127</v>
      </c>
      <c r="I60" s="287">
        <v>839</v>
      </c>
      <c r="J60" s="288">
        <v>171</v>
      </c>
      <c r="K60" s="481" t="s">
        <v>91</v>
      </c>
      <c r="L60" s="486" t="s">
        <v>91</v>
      </c>
      <c r="M60" s="234">
        <v>4064</v>
      </c>
      <c r="N60" s="225">
        <v>4798</v>
      </c>
      <c r="O60" s="225">
        <v>2060</v>
      </c>
      <c r="P60" s="259"/>
      <c r="Q60" s="294"/>
      <c r="R60" s="259"/>
      <c r="S60" s="259"/>
      <c r="T60" s="259"/>
      <c r="U60" s="451"/>
      <c r="V60" s="452"/>
    </row>
    <row r="61" spans="1:22" ht="15" x14ac:dyDescent="0.25">
      <c r="A61" s="511"/>
      <c r="B61" s="20" t="s">
        <v>100</v>
      </c>
      <c r="C61" s="236"/>
      <c r="D61" s="225"/>
      <c r="E61" s="225"/>
      <c r="F61" s="226"/>
      <c r="G61" s="261"/>
      <c r="H61" s="245"/>
      <c r="I61" s="274"/>
      <c r="J61" s="225"/>
      <c r="K61" s="481"/>
      <c r="L61" s="486"/>
      <c r="M61" s="235"/>
      <c r="N61" s="225"/>
      <c r="O61" s="225"/>
      <c r="P61" s="225">
        <v>232</v>
      </c>
      <c r="Q61" s="261">
        <v>1078</v>
      </c>
      <c r="R61" s="225">
        <v>127</v>
      </c>
      <c r="S61" s="225">
        <v>1509</v>
      </c>
      <c r="T61" s="225">
        <v>359</v>
      </c>
      <c r="U61" s="451" t="s">
        <v>91</v>
      </c>
      <c r="V61" s="452" t="s">
        <v>91</v>
      </c>
    </row>
    <row r="62" spans="1:22" ht="15" x14ac:dyDescent="0.25">
      <c r="A62" s="511"/>
      <c r="B62" s="20" t="s">
        <v>37</v>
      </c>
      <c r="C62" s="236">
        <v>12781</v>
      </c>
      <c r="D62" s="225">
        <v>30322</v>
      </c>
      <c r="E62" s="225">
        <v>4839</v>
      </c>
      <c r="F62" s="226">
        <v>288</v>
      </c>
      <c r="G62" s="226">
        <v>3083</v>
      </c>
      <c r="H62" s="245">
        <v>190</v>
      </c>
      <c r="I62" s="287">
        <v>2103</v>
      </c>
      <c r="J62" s="288">
        <v>509</v>
      </c>
      <c r="K62" s="481" t="s">
        <v>91</v>
      </c>
      <c r="L62" s="486" t="s">
        <v>91</v>
      </c>
      <c r="M62" s="236">
        <v>10392</v>
      </c>
      <c r="N62" s="403">
        <v>10006</v>
      </c>
      <c r="O62" s="225">
        <v>4839</v>
      </c>
      <c r="P62" s="225">
        <v>418</v>
      </c>
      <c r="Q62" s="226">
        <v>3083</v>
      </c>
      <c r="R62" s="259"/>
      <c r="S62" s="225">
        <v>2339</v>
      </c>
      <c r="T62" s="225">
        <v>509</v>
      </c>
      <c r="U62" s="451" t="s">
        <v>91</v>
      </c>
      <c r="V62" s="452" t="s">
        <v>91</v>
      </c>
    </row>
    <row r="63" spans="1:22" ht="15" x14ac:dyDescent="0.25">
      <c r="A63" s="511"/>
      <c r="B63" s="20" t="s">
        <v>54</v>
      </c>
      <c r="C63" s="236">
        <v>3517</v>
      </c>
      <c r="D63" s="225">
        <v>6670</v>
      </c>
      <c r="E63" s="225">
        <v>1259</v>
      </c>
      <c r="F63" s="226">
        <v>77</v>
      </c>
      <c r="G63" s="226">
        <v>893</v>
      </c>
      <c r="H63" s="297">
        <v>25</v>
      </c>
      <c r="I63" s="225">
        <v>420</v>
      </c>
      <c r="J63" s="225">
        <v>188</v>
      </c>
      <c r="K63" s="481" t="s">
        <v>91</v>
      </c>
      <c r="L63" s="486"/>
      <c r="M63" s="293"/>
      <c r="N63" s="259"/>
      <c r="O63" s="289">
        <v>1259</v>
      </c>
      <c r="P63" s="259"/>
      <c r="Q63" s="289">
        <v>893</v>
      </c>
      <c r="R63" s="225"/>
      <c r="S63" s="259"/>
      <c r="T63" s="259"/>
      <c r="U63" s="451"/>
      <c r="V63" s="452"/>
    </row>
    <row r="64" spans="1:22" ht="15" x14ac:dyDescent="0.25">
      <c r="A64" s="511"/>
      <c r="B64" s="20" t="s">
        <v>137</v>
      </c>
      <c r="C64" s="236"/>
      <c r="D64" s="225"/>
      <c r="E64" s="225"/>
      <c r="F64" s="226"/>
      <c r="G64" s="405">
        <v>30</v>
      </c>
      <c r="H64" s="245"/>
      <c r="I64" s="225"/>
      <c r="J64" s="225"/>
      <c r="K64" s="481"/>
      <c r="L64" s="486"/>
      <c r="M64" s="235"/>
      <c r="N64" s="225"/>
      <c r="O64" s="225"/>
      <c r="P64" s="225"/>
      <c r="Q64" s="294"/>
      <c r="R64" s="225"/>
      <c r="S64" s="225"/>
      <c r="T64" s="225"/>
      <c r="U64" s="451"/>
      <c r="V64" s="452"/>
    </row>
    <row r="65" spans="1:22" ht="15" x14ac:dyDescent="0.25">
      <c r="A65" s="511"/>
      <c r="B65" s="20" t="s">
        <v>57</v>
      </c>
      <c r="C65" s="236">
        <v>2554</v>
      </c>
      <c r="D65" s="225">
        <v>5612</v>
      </c>
      <c r="E65" s="225">
        <v>607</v>
      </c>
      <c r="F65" s="226">
        <v>43</v>
      </c>
      <c r="G65" s="226">
        <v>475</v>
      </c>
      <c r="H65" s="245"/>
      <c r="I65" s="225">
        <v>236</v>
      </c>
      <c r="J65" s="225"/>
      <c r="K65" s="481" t="s">
        <v>91</v>
      </c>
      <c r="L65" s="486"/>
      <c r="M65" s="293"/>
      <c r="N65" s="259"/>
      <c r="O65" s="289">
        <v>1020</v>
      </c>
      <c r="P65" s="259"/>
      <c r="Q65" s="289">
        <v>475</v>
      </c>
      <c r="R65" s="225"/>
      <c r="S65" s="259"/>
      <c r="T65" s="225"/>
      <c r="U65" s="451"/>
      <c r="V65" s="452"/>
    </row>
    <row r="66" spans="1:22" ht="15" x14ac:dyDescent="0.25">
      <c r="A66" s="511"/>
      <c r="B66" s="20" t="s">
        <v>53</v>
      </c>
      <c r="C66" s="236">
        <v>642</v>
      </c>
      <c r="D66" s="225">
        <v>804</v>
      </c>
      <c r="E66" s="225">
        <v>413</v>
      </c>
      <c r="F66" s="226"/>
      <c r="G66" s="226"/>
      <c r="H66" s="405">
        <v>129</v>
      </c>
      <c r="I66" s="225"/>
      <c r="J66" s="225"/>
      <c r="K66" s="481"/>
      <c r="L66" s="486"/>
      <c r="M66" s="293"/>
      <c r="N66" s="259"/>
      <c r="O66" s="259"/>
      <c r="P66" s="225"/>
      <c r="Q66" s="226"/>
      <c r="R66" s="277"/>
      <c r="S66" s="225"/>
      <c r="T66" s="225"/>
      <c r="U66" s="451"/>
      <c r="V66" s="452"/>
    </row>
    <row r="67" spans="1:22" ht="15" x14ac:dyDescent="0.25">
      <c r="A67" s="511"/>
      <c r="B67" s="20" t="s">
        <v>55</v>
      </c>
      <c r="C67" s="236">
        <v>3236</v>
      </c>
      <c r="D67" s="225">
        <v>6273</v>
      </c>
      <c r="E67" s="225">
        <v>1293</v>
      </c>
      <c r="F67" s="226">
        <v>68</v>
      </c>
      <c r="G67" s="226">
        <v>766</v>
      </c>
      <c r="H67" s="405">
        <v>250</v>
      </c>
      <c r="I67" s="296"/>
      <c r="J67" s="296"/>
      <c r="K67" s="481" t="s">
        <v>91</v>
      </c>
      <c r="L67" s="486"/>
      <c r="M67" s="293"/>
      <c r="N67" s="259"/>
      <c r="O67" s="289">
        <v>1293</v>
      </c>
      <c r="P67" s="259"/>
      <c r="Q67" s="289">
        <v>766</v>
      </c>
      <c r="R67" s="277"/>
      <c r="S67" s="225"/>
      <c r="T67" s="225"/>
      <c r="U67" s="451"/>
      <c r="V67" s="452"/>
    </row>
    <row r="68" spans="1:22" ht="15" x14ac:dyDescent="0.25">
      <c r="A68" s="511"/>
      <c r="B68" s="20" t="s">
        <v>36</v>
      </c>
      <c r="C68" s="236">
        <v>28173</v>
      </c>
      <c r="D68" s="225">
        <v>59333</v>
      </c>
      <c r="E68" s="225">
        <v>11347</v>
      </c>
      <c r="F68" s="226">
        <v>596</v>
      </c>
      <c r="G68" s="226">
        <v>6479</v>
      </c>
      <c r="H68" s="245">
        <v>479</v>
      </c>
      <c r="I68" s="287">
        <v>4158</v>
      </c>
      <c r="J68" s="288">
        <v>1765</v>
      </c>
      <c r="K68" s="481" t="s">
        <v>91</v>
      </c>
      <c r="L68" s="486" t="s">
        <v>91</v>
      </c>
      <c r="M68" s="234">
        <v>18190</v>
      </c>
      <c r="N68" s="225">
        <v>22239</v>
      </c>
      <c r="O68" s="225">
        <v>12624</v>
      </c>
      <c r="P68" s="225">
        <v>596</v>
      </c>
      <c r="Q68" s="226">
        <v>6479</v>
      </c>
      <c r="R68" s="225">
        <v>670</v>
      </c>
      <c r="S68" s="287">
        <v>4716</v>
      </c>
      <c r="T68" s="288">
        <v>1765</v>
      </c>
      <c r="U68" s="465" t="s">
        <v>91</v>
      </c>
      <c r="V68" s="452" t="s">
        <v>91</v>
      </c>
    </row>
    <row r="69" spans="1:22" ht="15" x14ac:dyDescent="0.25">
      <c r="A69" s="511"/>
      <c r="B69" s="22" t="s">
        <v>52</v>
      </c>
      <c r="C69" s="236">
        <v>5135</v>
      </c>
      <c r="D69" s="225">
        <v>7608</v>
      </c>
      <c r="E69" s="225">
        <v>2054</v>
      </c>
      <c r="F69" s="226">
        <v>87</v>
      </c>
      <c r="G69" s="226">
        <v>1526</v>
      </c>
      <c r="H69" s="298"/>
      <c r="I69" s="225"/>
      <c r="J69" s="225"/>
      <c r="K69" s="481" t="s">
        <v>91</v>
      </c>
      <c r="L69" s="486"/>
      <c r="M69" s="239"/>
      <c r="N69" s="259"/>
      <c r="O69" s="289">
        <v>2054</v>
      </c>
      <c r="P69" s="259"/>
      <c r="Q69" s="226">
        <v>1526</v>
      </c>
      <c r="R69" s="225"/>
      <c r="S69" s="261"/>
      <c r="T69" s="261"/>
      <c r="U69" s="453"/>
      <c r="V69" s="454"/>
    </row>
    <row r="70" spans="1:22" ht="15.75" thickBot="1" x14ac:dyDescent="0.3">
      <c r="A70" s="512"/>
      <c r="B70" s="5" t="s">
        <v>56</v>
      </c>
      <c r="C70" s="237">
        <v>3480</v>
      </c>
      <c r="D70" s="227">
        <v>8111</v>
      </c>
      <c r="E70" s="227">
        <v>941</v>
      </c>
      <c r="F70" s="251">
        <v>52</v>
      </c>
      <c r="G70" s="251">
        <v>665</v>
      </c>
      <c r="H70" s="253">
        <v>23</v>
      </c>
      <c r="I70" s="227">
        <v>327</v>
      </c>
      <c r="J70" s="290"/>
      <c r="K70" s="487" t="s">
        <v>91</v>
      </c>
      <c r="L70" s="488" t="s">
        <v>91</v>
      </c>
      <c r="M70" s="295">
        <v>4191</v>
      </c>
      <c r="N70" s="227">
        <v>5598</v>
      </c>
      <c r="O70" s="227">
        <v>941</v>
      </c>
      <c r="P70" s="281"/>
      <c r="Q70" s="251">
        <v>665</v>
      </c>
      <c r="R70" s="281"/>
      <c r="S70" s="281"/>
      <c r="T70" s="227"/>
      <c r="U70" s="457"/>
      <c r="V70" s="458"/>
    </row>
    <row r="71" spans="1:22" ht="15" x14ac:dyDescent="0.25">
      <c r="A71" s="1"/>
      <c r="B71" s="207" t="s">
        <v>70</v>
      </c>
      <c r="C71" s="241">
        <f t="shared" ref="C71:J71" si="6">SUM(C57:C70)</f>
        <v>103891</v>
      </c>
      <c r="D71" s="283">
        <f t="shared" si="6"/>
        <v>215858</v>
      </c>
      <c r="E71" s="283">
        <f t="shared" si="6"/>
        <v>39344</v>
      </c>
      <c r="F71" s="283">
        <f t="shared" si="6"/>
        <v>2292</v>
      </c>
      <c r="G71" s="283">
        <f t="shared" si="6"/>
        <v>24194</v>
      </c>
      <c r="H71" s="283">
        <f t="shared" si="6"/>
        <v>2179</v>
      </c>
      <c r="I71" s="283">
        <f t="shared" si="6"/>
        <v>13931</v>
      </c>
      <c r="J71" s="283">
        <f t="shared" si="6"/>
        <v>3959</v>
      </c>
      <c r="K71" s="489">
        <f t="shared" ref="K71:L71" si="7">COUNTIF(K57:K70,"X")</f>
        <v>9</v>
      </c>
      <c r="L71" s="490">
        <f t="shared" si="7"/>
        <v>6</v>
      </c>
      <c r="M71" s="254">
        <f t="shared" ref="M71:T71" si="8">SUM(M57:M70)</f>
        <v>56218</v>
      </c>
      <c r="N71" s="254">
        <f t="shared" si="8"/>
        <v>69168</v>
      </c>
      <c r="O71" s="254">
        <f t="shared" si="8"/>
        <v>39344</v>
      </c>
      <c r="P71" s="254">
        <f t="shared" si="8"/>
        <v>2292</v>
      </c>
      <c r="Q71" s="254">
        <f t="shared" si="8"/>
        <v>24194</v>
      </c>
      <c r="R71" s="254">
        <f t="shared" si="8"/>
        <v>1905</v>
      </c>
      <c r="S71" s="254">
        <f t="shared" si="8"/>
        <v>14181</v>
      </c>
      <c r="T71" s="254">
        <f t="shared" si="8"/>
        <v>3959</v>
      </c>
      <c r="U71" s="459">
        <f>COUNTIF(U57:U70,"X")</f>
        <v>4</v>
      </c>
      <c r="V71" s="464">
        <f>COUNTIF(V57:V70,"X")</f>
        <v>4</v>
      </c>
    </row>
    <row r="72" spans="1:22" ht="15" thickBot="1" x14ac:dyDescent="0.25">
      <c r="A72" s="1"/>
    </row>
    <row r="73" spans="1:22" ht="17.25" thickBot="1" x14ac:dyDescent="0.3">
      <c r="A73" s="1"/>
      <c r="B73" s="518" t="s">
        <v>118</v>
      </c>
      <c r="C73" s="504" t="s">
        <v>0</v>
      </c>
      <c r="D73" s="505"/>
      <c r="E73" s="505"/>
      <c r="F73" s="505"/>
      <c r="G73" s="505"/>
      <c r="H73" s="505"/>
      <c r="I73" s="505"/>
      <c r="J73" s="505"/>
      <c r="K73" s="505"/>
      <c r="L73" s="506"/>
      <c r="M73" s="507">
        <v>45657</v>
      </c>
      <c r="N73" s="508"/>
      <c r="O73" s="508"/>
      <c r="P73" s="508"/>
      <c r="Q73" s="508"/>
      <c r="R73" s="508"/>
      <c r="S73" s="508"/>
      <c r="T73" s="508"/>
      <c r="U73" s="508"/>
      <c r="V73" s="509"/>
    </row>
    <row r="74" spans="1:22" ht="30" customHeight="1" thickBot="1" x14ac:dyDescent="0.25">
      <c r="A74" s="1"/>
      <c r="B74" s="519"/>
      <c r="C74" s="45" t="s">
        <v>82</v>
      </c>
      <c r="D74" s="6" t="s">
        <v>83</v>
      </c>
      <c r="E74" s="6" t="s">
        <v>71</v>
      </c>
      <c r="F74" s="6" t="s">
        <v>97</v>
      </c>
      <c r="G74" s="6" t="s">
        <v>95</v>
      </c>
      <c r="H74" s="6" t="s">
        <v>96</v>
      </c>
      <c r="I74" s="6" t="s">
        <v>72</v>
      </c>
      <c r="J74" s="6" t="s">
        <v>73</v>
      </c>
      <c r="K74" s="6" t="s">
        <v>93</v>
      </c>
      <c r="L74" s="7" t="s">
        <v>89</v>
      </c>
      <c r="M74" s="52" t="s">
        <v>82</v>
      </c>
      <c r="N74" s="52" t="s">
        <v>83</v>
      </c>
      <c r="O74" s="53" t="s">
        <v>71</v>
      </c>
      <c r="P74" s="53" t="s">
        <v>94</v>
      </c>
      <c r="Q74" s="53" t="s">
        <v>95</v>
      </c>
      <c r="R74" s="53" t="s">
        <v>96</v>
      </c>
      <c r="S74" s="52" t="s">
        <v>72</v>
      </c>
      <c r="T74" s="52" t="s">
        <v>73</v>
      </c>
      <c r="U74" s="444" t="s">
        <v>93</v>
      </c>
      <c r="V74" s="445" t="s">
        <v>89</v>
      </c>
    </row>
    <row r="75" spans="1:22" ht="14.25" customHeight="1" x14ac:dyDescent="0.25">
      <c r="A75" s="510" t="s">
        <v>111</v>
      </c>
      <c r="B75" s="21" t="s">
        <v>42</v>
      </c>
      <c r="C75" s="233">
        <v>5223</v>
      </c>
      <c r="D75" s="224">
        <v>10408</v>
      </c>
      <c r="E75" s="224">
        <v>2093</v>
      </c>
      <c r="F75" s="242">
        <v>152</v>
      </c>
      <c r="G75" s="242">
        <v>1157</v>
      </c>
      <c r="H75" s="243">
        <v>264</v>
      </c>
      <c r="I75" s="224">
        <v>488</v>
      </c>
      <c r="J75" s="224">
        <v>31</v>
      </c>
      <c r="K75" s="492"/>
      <c r="L75" s="493"/>
      <c r="M75" s="299">
        <v>4904</v>
      </c>
      <c r="N75" s="255">
        <v>5832</v>
      </c>
      <c r="O75" s="255">
        <v>2093</v>
      </c>
      <c r="P75" s="300"/>
      <c r="Q75" s="255">
        <v>1157</v>
      </c>
      <c r="R75" s="301">
        <v>422</v>
      </c>
      <c r="S75" s="300"/>
      <c r="T75" s="300"/>
      <c r="U75" s="449"/>
      <c r="V75" s="450"/>
    </row>
    <row r="76" spans="1:22" ht="15" x14ac:dyDescent="0.25">
      <c r="A76" s="511"/>
      <c r="B76" s="20" t="s">
        <v>40</v>
      </c>
      <c r="C76" s="234">
        <v>10649</v>
      </c>
      <c r="D76" s="225">
        <v>26898</v>
      </c>
      <c r="E76" s="225">
        <v>3948</v>
      </c>
      <c r="F76" s="226">
        <v>112</v>
      </c>
      <c r="G76" s="226">
        <v>2128</v>
      </c>
      <c r="H76" s="245">
        <v>126</v>
      </c>
      <c r="I76" s="225">
        <v>1567</v>
      </c>
      <c r="J76" s="246">
        <v>457</v>
      </c>
      <c r="K76" s="481" t="s">
        <v>91</v>
      </c>
      <c r="L76" s="486"/>
      <c r="M76" s="234">
        <v>5985</v>
      </c>
      <c r="N76" s="225">
        <v>9386</v>
      </c>
      <c r="O76" s="225">
        <v>3948</v>
      </c>
      <c r="P76" s="225">
        <v>264</v>
      </c>
      <c r="Q76" s="225">
        <v>2128</v>
      </c>
      <c r="R76" s="259"/>
      <c r="S76" s="225">
        <v>2055</v>
      </c>
      <c r="T76" s="246">
        <v>488</v>
      </c>
      <c r="U76" s="451" t="s">
        <v>91</v>
      </c>
      <c r="V76" s="452"/>
    </row>
    <row r="77" spans="1:22" ht="15" x14ac:dyDescent="0.25">
      <c r="A77" s="511"/>
      <c r="B77" s="17" t="s">
        <v>113</v>
      </c>
      <c r="C77" s="302"/>
      <c r="D77" s="303"/>
      <c r="E77" s="303"/>
      <c r="F77" s="226"/>
      <c r="G77" s="226"/>
      <c r="H77" s="245"/>
      <c r="I77" s="303"/>
      <c r="J77" s="303"/>
      <c r="K77" s="494" t="s">
        <v>91</v>
      </c>
      <c r="L77" s="495"/>
      <c r="M77" s="302"/>
      <c r="N77" s="303"/>
      <c r="O77" s="303"/>
      <c r="P77" s="225"/>
      <c r="Q77" s="225"/>
      <c r="R77" s="225"/>
      <c r="S77" s="261">
        <v>1690</v>
      </c>
      <c r="T77" s="246">
        <v>609</v>
      </c>
      <c r="U77" s="466" t="s">
        <v>91</v>
      </c>
      <c r="V77" s="467"/>
    </row>
    <row r="78" spans="1:22" ht="15" x14ac:dyDescent="0.25">
      <c r="A78" s="511"/>
      <c r="B78" s="20" t="s">
        <v>43</v>
      </c>
      <c r="C78" s="234">
        <v>6459</v>
      </c>
      <c r="D78" s="225">
        <v>16517</v>
      </c>
      <c r="E78" s="225">
        <v>2374</v>
      </c>
      <c r="F78" s="226">
        <v>109</v>
      </c>
      <c r="G78" s="226">
        <v>1226</v>
      </c>
      <c r="H78" s="245">
        <v>125</v>
      </c>
      <c r="I78" s="225">
        <v>1157</v>
      </c>
      <c r="J78" s="225">
        <v>438</v>
      </c>
      <c r="K78" s="481" t="s">
        <v>91</v>
      </c>
      <c r="L78" s="486"/>
      <c r="M78" s="236">
        <v>3630</v>
      </c>
      <c r="N78" s="225">
        <v>5763</v>
      </c>
      <c r="O78" s="225">
        <v>2374</v>
      </c>
      <c r="P78" s="259"/>
      <c r="Q78" s="225">
        <v>1226</v>
      </c>
      <c r="R78" s="259"/>
      <c r="S78" s="259"/>
      <c r="T78" s="259"/>
      <c r="U78" s="461"/>
      <c r="V78" s="452" t="s">
        <v>91</v>
      </c>
    </row>
    <row r="79" spans="1:22" ht="15" x14ac:dyDescent="0.25">
      <c r="A79" s="511"/>
      <c r="B79" s="20" t="s">
        <v>39</v>
      </c>
      <c r="C79" s="234">
        <v>4526</v>
      </c>
      <c r="D79" s="225">
        <v>8858</v>
      </c>
      <c r="E79" s="225">
        <v>1817</v>
      </c>
      <c r="F79" s="226">
        <v>92</v>
      </c>
      <c r="G79" s="226">
        <v>840</v>
      </c>
      <c r="H79" s="245">
        <v>331</v>
      </c>
      <c r="I79" s="225">
        <v>533</v>
      </c>
      <c r="J79" s="246">
        <v>171</v>
      </c>
      <c r="K79" s="481" t="s">
        <v>91</v>
      </c>
      <c r="L79" s="486"/>
      <c r="M79" s="234">
        <v>3453</v>
      </c>
      <c r="N79" s="225">
        <v>4578</v>
      </c>
      <c r="O79" s="225">
        <v>2404</v>
      </c>
      <c r="P79" s="258">
        <v>249</v>
      </c>
      <c r="Q79" s="225">
        <v>1130</v>
      </c>
      <c r="R79" s="258">
        <v>456</v>
      </c>
      <c r="S79" s="259"/>
      <c r="T79" s="259"/>
      <c r="U79" s="451"/>
      <c r="V79" s="452"/>
    </row>
    <row r="80" spans="1:22" ht="15" x14ac:dyDescent="0.25">
      <c r="A80" s="511"/>
      <c r="B80" s="20" t="s">
        <v>44</v>
      </c>
      <c r="C80" s="236">
        <v>1619</v>
      </c>
      <c r="D80" s="274">
        <v>4260</v>
      </c>
      <c r="E80" s="274">
        <v>587</v>
      </c>
      <c r="F80" s="226">
        <v>48</v>
      </c>
      <c r="G80" s="226">
        <v>390</v>
      </c>
      <c r="H80" s="245">
        <v>7</v>
      </c>
      <c r="I80" s="225"/>
      <c r="J80" s="274"/>
      <c r="K80" s="481"/>
      <c r="L80" s="486"/>
      <c r="M80" s="276"/>
      <c r="N80" s="277"/>
      <c r="O80" s="259"/>
      <c r="P80" s="259"/>
      <c r="Q80" s="259"/>
      <c r="R80" s="259"/>
      <c r="S80" s="303"/>
      <c r="T80" s="303"/>
      <c r="U80" s="466"/>
      <c r="V80" s="467"/>
    </row>
    <row r="81" spans="1:22" ht="15" x14ac:dyDescent="0.25">
      <c r="A81" s="511"/>
      <c r="B81" s="20" t="s">
        <v>45</v>
      </c>
      <c r="C81" s="236">
        <v>5440</v>
      </c>
      <c r="D81" s="274">
        <v>11807</v>
      </c>
      <c r="E81" s="274">
        <v>1856</v>
      </c>
      <c r="F81" s="226">
        <v>99</v>
      </c>
      <c r="G81" s="226">
        <v>966</v>
      </c>
      <c r="H81" s="298"/>
      <c r="I81" s="225">
        <v>741</v>
      </c>
      <c r="J81" s="274">
        <v>49</v>
      </c>
      <c r="K81" s="496" t="s">
        <v>91</v>
      </c>
      <c r="L81" s="486"/>
      <c r="M81" s="276"/>
      <c r="N81" s="259"/>
      <c r="O81" s="259"/>
      <c r="P81" s="259"/>
      <c r="Q81" s="259"/>
      <c r="R81" s="259"/>
      <c r="S81" s="259"/>
      <c r="T81" s="259"/>
      <c r="U81" s="461"/>
      <c r="V81" s="462"/>
    </row>
    <row r="82" spans="1:22" ht="15" x14ac:dyDescent="0.25">
      <c r="A82" s="511"/>
      <c r="B82" s="20" t="s">
        <v>46</v>
      </c>
      <c r="C82" s="236">
        <v>2652</v>
      </c>
      <c r="D82" s="274">
        <v>6210</v>
      </c>
      <c r="E82" s="274">
        <v>905</v>
      </c>
      <c r="F82" s="226">
        <v>13</v>
      </c>
      <c r="G82" s="226">
        <v>497</v>
      </c>
      <c r="H82" s="298"/>
      <c r="I82" s="225">
        <v>226</v>
      </c>
      <c r="J82" s="274">
        <v>83</v>
      </c>
      <c r="K82" s="481"/>
      <c r="L82" s="486"/>
      <c r="M82" s="304">
        <v>1490</v>
      </c>
      <c r="N82" s="225">
        <v>2167</v>
      </c>
      <c r="O82" s="225">
        <v>905</v>
      </c>
      <c r="P82" s="259"/>
      <c r="Q82" s="258">
        <v>497</v>
      </c>
      <c r="R82" s="259"/>
      <c r="S82" s="259"/>
      <c r="T82" s="259"/>
      <c r="U82" s="451"/>
      <c r="V82" s="452"/>
    </row>
    <row r="83" spans="1:22" ht="15" x14ac:dyDescent="0.25">
      <c r="A83" s="511"/>
      <c r="B83" s="23" t="s">
        <v>38</v>
      </c>
      <c r="C83" s="236">
        <v>20072</v>
      </c>
      <c r="D83" s="274">
        <v>52476</v>
      </c>
      <c r="E83" s="274">
        <v>8856</v>
      </c>
      <c r="F83" s="226">
        <v>473</v>
      </c>
      <c r="G83" s="226">
        <v>4359</v>
      </c>
      <c r="H83" s="245">
        <v>358</v>
      </c>
      <c r="I83" s="225">
        <v>3061</v>
      </c>
      <c r="J83" s="305">
        <v>1020</v>
      </c>
      <c r="K83" s="496" t="s">
        <v>91</v>
      </c>
      <c r="L83" s="497" t="s">
        <v>91</v>
      </c>
      <c r="M83" s="304">
        <v>14337</v>
      </c>
      <c r="N83" s="274">
        <v>22432</v>
      </c>
      <c r="O83" s="274">
        <v>10712</v>
      </c>
      <c r="P83" s="225">
        <v>585</v>
      </c>
      <c r="Q83" s="225">
        <v>5225</v>
      </c>
      <c r="R83" s="259"/>
      <c r="S83" s="274">
        <v>4710</v>
      </c>
      <c r="T83" s="305">
        <v>1375</v>
      </c>
      <c r="U83" s="468" t="s">
        <v>91</v>
      </c>
      <c r="V83" s="469" t="s">
        <v>91</v>
      </c>
    </row>
    <row r="84" spans="1:22" ht="15" x14ac:dyDescent="0.25">
      <c r="A84" s="511"/>
      <c r="B84" s="22" t="s">
        <v>47</v>
      </c>
      <c r="C84" s="236">
        <v>5812</v>
      </c>
      <c r="D84" s="274">
        <v>14141</v>
      </c>
      <c r="E84" s="274">
        <v>2346</v>
      </c>
      <c r="F84" s="226">
        <v>142</v>
      </c>
      <c r="G84" s="226">
        <v>1575</v>
      </c>
      <c r="H84" s="245">
        <v>929</v>
      </c>
      <c r="I84" s="274">
        <v>682</v>
      </c>
      <c r="J84" s="305">
        <v>223</v>
      </c>
      <c r="K84" s="481"/>
      <c r="L84" s="486"/>
      <c r="M84" s="236">
        <v>5426</v>
      </c>
      <c r="N84" s="225">
        <v>7892</v>
      </c>
      <c r="O84" s="225">
        <v>3856</v>
      </c>
      <c r="P84" s="245">
        <v>175</v>
      </c>
      <c r="Q84" s="245">
        <v>1575</v>
      </c>
      <c r="R84" s="245">
        <v>1287</v>
      </c>
      <c r="S84" s="259"/>
      <c r="T84" s="259"/>
      <c r="U84" s="451"/>
      <c r="V84" s="452"/>
    </row>
    <row r="85" spans="1:22" ht="15" x14ac:dyDescent="0.25">
      <c r="A85" s="511"/>
      <c r="B85" s="22" t="s">
        <v>114</v>
      </c>
      <c r="C85" s="302"/>
      <c r="D85" s="303"/>
      <c r="E85" s="303"/>
      <c r="F85" s="306"/>
      <c r="G85" s="306"/>
      <c r="H85" s="307"/>
      <c r="I85" s="303"/>
      <c r="J85" s="303"/>
      <c r="K85" s="496" t="s">
        <v>91</v>
      </c>
      <c r="L85" s="495"/>
      <c r="M85" s="302"/>
      <c r="N85" s="303"/>
      <c r="O85" s="303"/>
      <c r="P85" s="245"/>
      <c r="Q85" s="245"/>
      <c r="R85" s="245"/>
      <c r="S85" s="303">
        <v>1432</v>
      </c>
      <c r="T85" s="393">
        <v>394</v>
      </c>
      <c r="U85" s="466" t="s">
        <v>91</v>
      </c>
      <c r="V85" s="467"/>
    </row>
    <row r="86" spans="1:22" ht="15" x14ac:dyDescent="0.25">
      <c r="A86" s="511"/>
      <c r="B86" s="21" t="s">
        <v>80</v>
      </c>
      <c r="C86" s="234">
        <v>5275</v>
      </c>
      <c r="D86" s="225">
        <v>12074</v>
      </c>
      <c r="E86" s="225">
        <v>1974</v>
      </c>
      <c r="F86" s="226">
        <v>133</v>
      </c>
      <c r="G86" s="226">
        <v>1010</v>
      </c>
      <c r="H86" s="245">
        <v>261</v>
      </c>
      <c r="I86" s="274">
        <v>786</v>
      </c>
      <c r="J86" s="225">
        <v>232</v>
      </c>
      <c r="K86" s="481" t="s">
        <v>91</v>
      </c>
      <c r="L86" s="486" t="s">
        <v>91</v>
      </c>
      <c r="M86" s="236">
        <v>2965</v>
      </c>
      <c r="N86" s="225">
        <v>4213</v>
      </c>
      <c r="O86" s="225">
        <v>1974</v>
      </c>
      <c r="P86" s="258">
        <v>227</v>
      </c>
      <c r="Q86" s="225">
        <v>1933</v>
      </c>
      <c r="R86" s="405">
        <v>261</v>
      </c>
      <c r="S86" s="259"/>
      <c r="T86" s="259"/>
      <c r="U86" s="461"/>
      <c r="V86" s="469" t="s">
        <v>91</v>
      </c>
    </row>
    <row r="87" spans="1:22" ht="15" x14ac:dyDescent="0.25">
      <c r="A87" s="511"/>
      <c r="B87" s="20" t="s">
        <v>48</v>
      </c>
      <c r="C87" s="236">
        <v>3843</v>
      </c>
      <c r="D87" s="274">
        <v>8474</v>
      </c>
      <c r="E87" s="225">
        <v>1510</v>
      </c>
      <c r="F87" s="226">
        <v>69</v>
      </c>
      <c r="G87" s="226">
        <v>923</v>
      </c>
      <c r="H87" s="298"/>
      <c r="I87" s="274"/>
      <c r="J87" s="225"/>
      <c r="K87" s="481"/>
      <c r="L87" s="486"/>
      <c r="M87" s="293"/>
      <c r="N87" s="259"/>
      <c r="O87" s="259"/>
      <c r="P87" s="259"/>
      <c r="Q87" s="259"/>
      <c r="R87" s="259"/>
      <c r="S87" s="303"/>
      <c r="T87" s="303"/>
      <c r="U87" s="466"/>
      <c r="V87" s="467"/>
    </row>
    <row r="88" spans="1:22" ht="15" x14ac:dyDescent="0.25">
      <c r="A88" s="511"/>
      <c r="B88" s="20" t="s">
        <v>49</v>
      </c>
      <c r="C88" s="236">
        <v>4533</v>
      </c>
      <c r="D88" s="225">
        <v>10307</v>
      </c>
      <c r="E88" s="225">
        <v>1824</v>
      </c>
      <c r="F88" s="226">
        <v>58</v>
      </c>
      <c r="G88" s="226">
        <v>899</v>
      </c>
      <c r="H88" s="298"/>
      <c r="I88" s="274">
        <v>646</v>
      </c>
      <c r="J88" s="225">
        <v>162</v>
      </c>
      <c r="K88" s="481"/>
      <c r="L88" s="486"/>
      <c r="M88" s="236">
        <v>2548</v>
      </c>
      <c r="N88" s="225">
        <v>3597</v>
      </c>
      <c r="O88" s="225">
        <v>1824</v>
      </c>
      <c r="P88" s="259"/>
      <c r="Q88" s="225">
        <v>899</v>
      </c>
      <c r="R88" s="259"/>
      <c r="S88" s="259"/>
      <c r="T88" s="259"/>
      <c r="U88" s="451"/>
      <c r="V88" s="452"/>
    </row>
    <row r="89" spans="1:22" ht="15" x14ac:dyDescent="0.25">
      <c r="A89" s="511"/>
      <c r="B89" s="20" t="s">
        <v>50</v>
      </c>
      <c r="C89" s="236">
        <v>973</v>
      </c>
      <c r="D89" s="225">
        <v>1847</v>
      </c>
      <c r="E89" s="225">
        <v>195</v>
      </c>
      <c r="F89" s="306"/>
      <c r="G89" s="248">
        <v>123</v>
      </c>
      <c r="H89" s="245"/>
      <c r="I89" s="225"/>
      <c r="J89" s="225"/>
      <c r="K89" s="481"/>
      <c r="L89" s="486"/>
      <c r="M89" s="293"/>
      <c r="N89" s="259"/>
      <c r="O89" s="259"/>
      <c r="P89" s="259"/>
      <c r="Q89" s="259"/>
      <c r="R89" s="259"/>
      <c r="S89" s="225"/>
      <c r="T89" s="225"/>
      <c r="U89" s="451"/>
      <c r="V89" s="452"/>
    </row>
    <row r="90" spans="1:22" ht="15" x14ac:dyDescent="0.25">
      <c r="A90" s="511"/>
      <c r="B90" s="20" t="s">
        <v>79</v>
      </c>
      <c r="C90" s="236">
        <v>1227</v>
      </c>
      <c r="D90" s="225">
        <v>2801</v>
      </c>
      <c r="E90" s="225">
        <v>390</v>
      </c>
      <c r="F90" s="226"/>
      <c r="G90" s="248">
        <v>164</v>
      </c>
      <c r="H90" s="245"/>
      <c r="I90" s="225"/>
      <c r="J90" s="225"/>
      <c r="K90" s="481"/>
      <c r="L90" s="486"/>
      <c r="M90" s="406"/>
      <c r="N90" s="259"/>
      <c r="O90" s="405">
        <v>390</v>
      </c>
      <c r="P90" s="259"/>
      <c r="Q90" s="289">
        <v>200</v>
      </c>
      <c r="R90" s="259"/>
      <c r="S90" s="225"/>
      <c r="T90" s="225"/>
      <c r="U90" s="451"/>
      <c r="V90" s="452"/>
    </row>
    <row r="91" spans="1:22" ht="15.75" thickBot="1" x14ac:dyDescent="0.3">
      <c r="A91" s="513"/>
      <c r="B91" s="206" t="s">
        <v>134</v>
      </c>
      <c r="C91" s="237"/>
      <c r="D91" s="227"/>
      <c r="E91" s="227"/>
      <c r="F91" s="251"/>
      <c r="G91" s="251"/>
      <c r="H91" s="253"/>
      <c r="I91" s="227"/>
      <c r="J91" s="227"/>
      <c r="K91" s="487"/>
      <c r="L91" s="488"/>
      <c r="M91" s="308"/>
      <c r="N91" s="227"/>
      <c r="O91" s="227"/>
      <c r="P91" s="227"/>
      <c r="Q91" s="227"/>
      <c r="R91" s="227"/>
      <c r="S91" s="227"/>
      <c r="T91" s="227"/>
      <c r="U91" s="457"/>
      <c r="V91" s="458"/>
    </row>
    <row r="92" spans="1:22" ht="15" x14ac:dyDescent="0.25">
      <c r="A92" s="1"/>
      <c r="B92" s="207" t="s">
        <v>70</v>
      </c>
      <c r="C92" s="241">
        <f t="shared" ref="C92:J92" si="9">SUM(C75:C91)</f>
        <v>78303</v>
      </c>
      <c r="D92" s="283">
        <f t="shared" si="9"/>
        <v>187078</v>
      </c>
      <c r="E92" s="283">
        <f t="shared" si="9"/>
        <v>30675</v>
      </c>
      <c r="F92" s="283">
        <f t="shared" si="9"/>
        <v>1500</v>
      </c>
      <c r="G92" s="283">
        <f t="shared" si="9"/>
        <v>16257</v>
      </c>
      <c r="H92" s="283">
        <f t="shared" si="9"/>
        <v>2401</v>
      </c>
      <c r="I92" s="283">
        <f t="shared" si="9"/>
        <v>9887</v>
      </c>
      <c r="J92" s="283">
        <f t="shared" si="9"/>
        <v>2866</v>
      </c>
      <c r="K92" s="489">
        <f>COUNTIF(K75:K91,"X")</f>
        <v>8</v>
      </c>
      <c r="L92" s="490">
        <f t="shared" ref="L92:V92" si="10">COUNTIF(L75:L91,"X")</f>
        <v>2</v>
      </c>
      <c r="M92" s="241">
        <f t="shared" ref="M92:T92" si="11">SUM(M75:M91)</f>
        <v>44738</v>
      </c>
      <c r="N92" s="283">
        <f t="shared" si="11"/>
        <v>65860</v>
      </c>
      <c r="O92" s="283">
        <f t="shared" si="11"/>
        <v>30480</v>
      </c>
      <c r="P92" s="283">
        <f t="shared" si="11"/>
        <v>1500</v>
      </c>
      <c r="Q92" s="283">
        <f t="shared" si="11"/>
        <v>15970</v>
      </c>
      <c r="R92" s="283">
        <f t="shared" si="11"/>
        <v>2426</v>
      </c>
      <c r="S92" s="283">
        <f t="shared" si="11"/>
        <v>9887</v>
      </c>
      <c r="T92" s="283">
        <f t="shared" si="11"/>
        <v>2866</v>
      </c>
      <c r="U92" s="459">
        <f t="shared" si="10"/>
        <v>4</v>
      </c>
      <c r="V92" s="464">
        <f t="shared" si="10"/>
        <v>3</v>
      </c>
    </row>
    <row r="93" spans="1:22" ht="15" thickBot="1" x14ac:dyDescent="0.25">
      <c r="A93" s="1"/>
    </row>
    <row r="94" spans="1:22" ht="15" customHeight="1" thickBot="1" x14ac:dyDescent="0.3">
      <c r="A94" s="1"/>
      <c r="B94" s="518" t="s">
        <v>118</v>
      </c>
      <c r="C94" s="504" t="s">
        <v>0</v>
      </c>
      <c r="D94" s="505"/>
      <c r="E94" s="505"/>
      <c r="F94" s="505"/>
      <c r="G94" s="505"/>
      <c r="H94" s="505"/>
      <c r="I94" s="505"/>
      <c r="J94" s="505"/>
      <c r="K94" s="505"/>
      <c r="L94" s="506"/>
      <c r="M94" s="507">
        <v>45657</v>
      </c>
      <c r="N94" s="508"/>
      <c r="O94" s="508"/>
      <c r="P94" s="508"/>
      <c r="Q94" s="508"/>
      <c r="R94" s="508"/>
      <c r="S94" s="508"/>
      <c r="T94" s="508"/>
      <c r="U94" s="508"/>
      <c r="V94" s="509"/>
    </row>
    <row r="95" spans="1:22" ht="30" customHeight="1" thickBot="1" x14ac:dyDescent="0.25">
      <c r="A95" s="1"/>
      <c r="B95" s="519"/>
      <c r="C95" s="45" t="s">
        <v>82</v>
      </c>
      <c r="D95" s="6" t="s">
        <v>83</v>
      </c>
      <c r="E95" s="136" t="s">
        <v>71</v>
      </c>
      <c r="F95" s="136" t="s">
        <v>94</v>
      </c>
      <c r="G95" s="136" t="s">
        <v>95</v>
      </c>
      <c r="H95" s="136" t="s">
        <v>96</v>
      </c>
      <c r="I95" s="136" t="s">
        <v>72</v>
      </c>
      <c r="J95" s="136" t="s">
        <v>73</v>
      </c>
      <c r="K95" s="136" t="s">
        <v>93</v>
      </c>
      <c r="L95" s="122" t="s">
        <v>89</v>
      </c>
      <c r="M95" s="52" t="s">
        <v>82</v>
      </c>
      <c r="N95" s="52" t="s">
        <v>83</v>
      </c>
      <c r="O95" s="53" t="s">
        <v>71</v>
      </c>
      <c r="P95" s="53" t="s">
        <v>94</v>
      </c>
      <c r="Q95" s="53" t="s">
        <v>95</v>
      </c>
      <c r="R95" s="53" t="s">
        <v>96</v>
      </c>
      <c r="S95" s="52" t="s">
        <v>72</v>
      </c>
      <c r="T95" s="52" t="s">
        <v>73</v>
      </c>
      <c r="U95" s="444" t="s">
        <v>93</v>
      </c>
      <c r="V95" s="445" t="s">
        <v>89</v>
      </c>
    </row>
    <row r="96" spans="1:22" ht="14.25" customHeight="1" x14ac:dyDescent="0.2">
      <c r="A96" s="510" t="s">
        <v>112</v>
      </c>
      <c r="B96" s="24" t="s">
        <v>32</v>
      </c>
      <c r="C96" s="367">
        <v>1455</v>
      </c>
      <c r="D96" s="368">
        <v>2909</v>
      </c>
      <c r="E96" s="359">
        <v>595</v>
      </c>
      <c r="F96" s="359"/>
      <c r="G96" s="358">
        <v>336</v>
      </c>
      <c r="H96" s="359"/>
      <c r="I96" s="369">
        <v>59</v>
      </c>
      <c r="J96" s="359"/>
      <c r="K96" s="449"/>
      <c r="L96" s="450"/>
      <c r="M96" s="408">
        <v>814</v>
      </c>
      <c r="N96" s="409">
        <v>960</v>
      </c>
      <c r="O96" s="391">
        <v>595</v>
      </c>
      <c r="P96" s="391"/>
      <c r="Q96" s="390">
        <v>336</v>
      </c>
      <c r="R96" s="391"/>
      <c r="S96" s="410"/>
      <c r="T96" s="391"/>
      <c r="U96" s="449"/>
      <c r="V96" s="450"/>
    </row>
    <row r="97" spans="1:22" ht="14.25" x14ac:dyDescent="0.2">
      <c r="A97" s="511"/>
      <c r="B97" s="25" t="s">
        <v>31</v>
      </c>
      <c r="C97" s="370">
        <v>1429</v>
      </c>
      <c r="D97" s="371">
        <v>2417</v>
      </c>
      <c r="E97" s="360">
        <v>663</v>
      </c>
      <c r="F97" s="360"/>
      <c r="G97" s="361">
        <v>261</v>
      </c>
      <c r="H97" s="360"/>
      <c r="I97" s="360"/>
      <c r="J97" s="360"/>
      <c r="K97" s="451"/>
      <c r="L97" s="452"/>
      <c r="M97" s="413"/>
      <c r="N97" s="400"/>
      <c r="O97" s="401">
        <v>663</v>
      </c>
      <c r="P97" s="414"/>
      <c r="Q97" s="400"/>
      <c r="R97" s="414"/>
      <c r="S97" s="414"/>
      <c r="T97" s="414"/>
      <c r="U97" s="470"/>
      <c r="V97" s="471"/>
    </row>
    <row r="98" spans="1:22" ht="14.25" x14ac:dyDescent="0.2">
      <c r="A98" s="511"/>
      <c r="B98" s="25" t="s">
        <v>30</v>
      </c>
      <c r="C98" s="370">
        <v>2610</v>
      </c>
      <c r="D98" s="371">
        <v>7543</v>
      </c>
      <c r="E98" s="360">
        <v>1001</v>
      </c>
      <c r="F98" s="361">
        <v>94</v>
      </c>
      <c r="G98" s="357">
        <v>520</v>
      </c>
      <c r="H98" s="360"/>
      <c r="I98" s="360">
        <v>468</v>
      </c>
      <c r="J98" s="360"/>
      <c r="K98" s="451" t="s">
        <v>91</v>
      </c>
      <c r="L98" s="452" t="s">
        <v>91</v>
      </c>
      <c r="M98" s="411">
        <v>2261</v>
      </c>
      <c r="N98" s="412">
        <v>3286</v>
      </c>
      <c r="O98" s="392">
        <v>1001</v>
      </c>
      <c r="P98" s="394">
        <v>94</v>
      </c>
      <c r="Q98" s="389">
        <v>781</v>
      </c>
      <c r="R98" s="407"/>
      <c r="S98" s="400"/>
      <c r="T98" s="392"/>
      <c r="U98" s="451" t="s">
        <v>91</v>
      </c>
      <c r="V98" s="462"/>
    </row>
    <row r="99" spans="1:22" ht="14.25" x14ac:dyDescent="0.2">
      <c r="A99" s="511"/>
      <c r="B99" s="25" t="s">
        <v>29</v>
      </c>
      <c r="C99" s="370">
        <v>4111</v>
      </c>
      <c r="D99" s="371">
        <v>10187</v>
      </c>
      <c r="E99" s="360">
        <v>1273</v>
      </c>
      <c r="F99" s="360"/>
      <c r="G99" s="360">
        <v>757</v>
      </c>
      <c r="H99" s="360"/>
      <c r="I99" s="360">
        <v>501</v>
      </c>
      <c r="J99" s="356">
        <v>436</v>
      </c>
      <c r="K99" s="451" t="s">
        <v>91</v>
      </c>
      <c r="L99" s="452"/>
      <c r="M99" s="411">
        <v>2302</v>
      </c>
      <c r="N99" s="412">
        <v>3361</v>
      </c>
      <c r="O99" s="392">
        <v>1273</v>
      </c>
      <c r="P99" s="392"/>
      <c r="Q99" s="392">
        <v>757</v>
      </c>
      <c r="R99" s="392"/>
      <c r="S99" s="392">
        <v>1028</v>
      </c>
      <c r="T99" s="356">
        <v>436</v>
      </c>
      <c r="U99" s="451" t="s">
        <v>91</v>
      </c>
      <c r="V99" s="452"/>
    </row>
    <row r="100" spans="1:22" ht="14.25" x14ac:dyDescent="0.2">
      <c r="A100" s="511"/>
      <c r="B100" s="25" t="s">
        <v>28</v>
      </c>
      <c r="C100" s="370">
        <v>2618</v>
      </c>
      <c r="D100" s="371">
        <v>6709</v>
      </c>
      <c r="E100" s="360">
        <v>828</v>
      </c>
      <c r="F100" s="361">
        <v>61</v>
      </c>
      <c r="G100" s="357">
        <v>385</v>
      </c>
      <c r="H100" s="361">
        <v>105</v>
      </c>
      <c r="I100" s="360">
        <v>369</v>
      </c>
      <c r="J100" s="356">
        <v>106</v>
      </c>
      <c r="K100" s="451" t="s">
        <v>91</v>
      </c>
      <c r="L100" s="452" t="s">
        <v>91</v>
      </c>
      <c r="M100" s="411">
        <v>1466</v>
      </c>
      <c r="N100" s="412">
        <v>2212</v>
      </c>
      <c r="O100" s="392">
        <v>828</v>
      </c>
      <c r="P100" s="394">
        <v>156</v>
      </c>
      <c r="Q100" s="392">
        <v>385</v>
      </c>
      <c r="R100" s="392">
        <v>224</v>
      </c>
      <c r="S100" s="392">
        <v>1055</v>
      </c>
      <c r="T100" s="356">
        <v>325</v>
      </c>
      <c r="U100" s="451" t="s">
        <v>91</v>
      </c>
      <c r="V100" s="462"/>
    </row>
    <row r="101" spans="1:22" ht="14.25" x14ac:dyDescent="0.2">
      <c r="A101" s="511"/>
      <c r="B101" s="25" t="s">
        <v>27</v>
      </c>
      <c r="C101" s="370">
        <v>6159</v>
      </c>
      <c r="D101" s="371">
        <v>15722</v>
      </c>
      <c r="E101" s="360">
        <v>2296</v>
      </c>
      <c r="F101" s="357">
        <v>95</v>
      </c>
      <c r="G101" s="357">
        <v>1326</v>
      </c>
      <c r="H101" s="357">
        <v>119</v>
      </c>
      <c r="I101" s="360">
        <v>686</v>
      </c>
      <c r="J101" s="356">
        <v>219</v>
      </c>
      <c r="K101" s="451"/>
      <c r="L101" s="452" t="s">
        <v>91</v>
      </c>
      <c r="M101" s="411">
        <v>3449</v>
      </c>
      <c r="N101" s="412">
        <v>5188</v>
      </c>
      <c r="O101" s="392">
        <v>2396</v>
      </c>
      <c r="P101" s="400"/>
      <c r="Q101" s="392">
        <v>1326</v>
      </c>
      <c r="R101" s="400"/>
      <c r="S101" s="400"/>
      <c r="T101" s="400"/>
      <c r="U101" s="451"/>
      <c r="V101" s="452" t="s">
        <v>91</v>
      </c>
    </row>
    <row r="102" spans="1:22" ht="14.25" x14ac:dyDescent="0.2">
      <c r="A102" s="511"/>
      <c r="B102" s="26" t="s">
        <v>86</v>
      </c>
      <c r="C102" s="372"/>
      <c r="D102" s="366"/>
      <c r="E102" s="360">
        <v>100</v>
      </c>
      <c r="F102" s="360"/>
      <c r="G102" s="360"/>
      <c r="H102" s="360"/>
      <c r="I102" s="360"/>
      <c r="J102" s="360"/>
      <c r="K102" s="451"/>
      <c r="L102" s="452"/>
      <c r="M102" s="415"/>
      <c r="N102" s="392"/>
      <c r="O102" s="400"/>
      <c r="P102" s="392"/>
      <c r="Q102" s="392"/>
      <c r="R102" s="392"/>
      <c r="S102" s="392"/>
      <c r="T102" s="392"/>
      <c r="U102" s="451"/>
      <c r="V102" s="452"/>
    </row>
    <row r="103" spans="1:22" ht="14.25" x14ac:dyDescent="0.2">
      <c r="A103" s="511"/>
      <c r="B103" s="26" t="s">
        <v>88</v>
      </c>
      <c r="C103" s="373" t="s">
        <v>91</v>
      </c>
      <c r="D103" s="365" t="s">
        <v>91</v>
      </c>
      <c r="E103" s="360" t="s">
        <v>91</v>
      </c>
      <c r="F103" s="360"/>
      <c r="G103" s="360"/>
      <c r="H103" s="360"/>
      <c r="I103" s="360"/>
      <c r="J103" s="360"/>
      <c r="K103" s="451"/>
      <c r="L103" s="452"/>
      <c r="M103" s="416" t="s">
        <v>91</v>
      </c>
      <c r="N103" s="402" t="s">
        <v>91</v>
      </c>
      <c r="O103" s="392" t="s">
        <v>91</v>
      </c>
      <c r="P103" s="392"/>
      <c r="Q103" s="392"/>
      <c r="R103" s="392"/>
      <c r="S103" s="392"/>
      <c r="T103" s="392"/>
      <c r="U103" s="451"/>
      <c r="V103" s="452"/>
    </row>
    <row r="104" spans="1:22" ht="14.25" x14ac:dyDescent="0.2">
      <c r="A104" s="511"/>
      <c r="B104" s="25" t="s">
        <v>26</v>
      </c>
      <c r="C104" s="370">
        <v>1337</v>
      </c>
      <c r="D104" s="371">
        <v>2440</v>
      </c>
      <c r="E104" s="360">
        <v>654</v>
      </c>
      <c r="F104" s="357"/>
      <c r="G104" s="361">
        <v>336</v>
      </c>
      <c r="H104" s="360"/>
      <c r="I104" s="364">
        <v>56</v>
      </c>
      <c r="J104" s="360"/>
      <c r="K104" s="451"/>
      <c r="L104" s="452"/>
      <c r="M104" s="413"/>
      <c r="N104" s="400"/>
      <c r="O104" s="395">
        <v>654</v>
      </c>
      <c r="P104" s="414"/>
      <c r="Q104" s="400"/>
      <c r="R104" s="414"/>
      <c r="S104" s="422"/>
      <c r="T104" s="392"/>
      <c r="U104" s="451"/>
      <c r="V104" s="452"/>
    </row>
    <row r="105" spans="1:22" ht="14.25" x14ac:dyDescent="0.2">
      <c r="A105" s="511"/>
      <c r="B105" s="25" t="s">
        <v>25</v>
      </c>
      <c r="C105" s="370">
        <v>1263</v>
      </c>
      <c r="D105" s="371">
        <v>2830</v>
      </c>
      <c r="E105" s="360">
        <v>476</v>
      </c>
      <c r="F105" s="357"/>
      <c r="G105" s="357">
        <v>270</v>
      </c>
      <c r="H105" s="360"/>
      <c r="I105" s="360">
        <v>123</v>
      </c>
      <c r="J105" s="360">
        <v>20</v>
      </c>
      <c r="K105" s="451" t="s">
        <v>91</v>
      </c>
      <c r="L105" s="452"/>
      <c r="M105" s="411">
        <v>1455</v>
      </c>
      <c r="N105" s="412">
        <v>1739</v>
      </c>
      <c r="O105" s="392">
        <v>476</v>
      </c>
      <c r="P105" s="392"/>
      <c r="Q105" s="392">
        <v>606</v>
      </c>
      <c r="R105" s="392"/>
      <c r="S105" s="392">
        <v>179</v>
      </c>
      <c r="T105" s="398"/>
      <c r="U105" s="456"/>
      <c r="V105" s="452"/>
    </row>
    <row r="106" spans="1:22" ht="14.25" x14ac:dyDescent="0.2">
      <c r="A106" s="511"/>
      <c r="B106" s="25" t="s">
        <v>24</v>
      </c>
      <c r="C106" s="370">
        <v>2988</v>
      </c>
      <c r="D106" s="371">
        <v>6900</v>
      </c>
      <c r="E106" s="360">
        <v>1074</v>
      </c>
      <c r="F106" s="357"/>
      <c r="G106" s="357">
        <v>560</v>
      </c>
      <c r="H106" s="357">
        <v>89</v>
      </c>
      <c r="I106" s="360">
        <v>253</v>
      </c>
      <c r="J106" s="360">
        <v>44</v>
      </c>
      <c r="K106" s="451" t="s">
        <v>91</v>
      </c>
      <c r="L106" s="452"/>
      <c r="M106" s="423"/>
      <c r="N106" s="423"/>
      <c r="O106" s="392">
        <v>1074</v>
      </c>
      <c r="P106" s="392"/>
      <c r="Q106" s="400"/>
      <c r="R106" s="400"/>
      <c r="S106" s="400"/>
      <c r="T106" s="400"/>
      <c r="U106" s="451" t="s">
        <v>91</v>
      </c>
      <c r="V106" s="452"/>
    </row>
    <row r="107" spans="1:22" ht="14.25" x14ac:dyDescent="0.2">
      <c r="A107" s="511"/>
      <c r="B107" s="25" t="s">
        <v>121</v>
      </c>
      <c r="C107" s="370"/>
      <c r="D107" s="371"/>
      <c r="E107" s="360"/>
      <c r="F107" s="357"/>
      <c r="G107" s="357"/>
      <c r="H107" s="360"/>
      <c r="I107" s="360"/>
      <c r="J107" s="360"/>
      <c r="K107" s="451"/>
      <c r="L107" s="452"/>
      <c r="M107" s="411">
        <v>1673</v>
      </c>
      <c r="N107" s="412">
        <v>2277</v>
      </c>
      <c r="O107" s="392"/>
      <c r="P107" s="392"/>
      <c r="Q107" s="395">
        <v>560</v>
      </c>
      <c r="R107" s="395">
        <v>89</v>
      </c>
      <c r="S107" s="395">
        <v>639</v>
      </c>
      <c r="T107" s="356">
        <v>242</v>
      </c>
      <c r="U107" s="451"/>
      <c r="V107" s="452"/>
    </row>
    <row r="108" spans="1:22" ht="14.25" x14ac:dyDescent="0.2">
      <c r="A108" s="511"/>
      <c r="B108" s="25" t="s">
        <v>23</v>
      </c>
      <c r="C108" s="370">
        <v>3836</v>
      </c>
      <c r="D108" s="371">
        <v>7739</v>
      </c>
      <c r="E108" s="360">
        <v>1854</v>
      </c>
      <c r="F108" s="380">
        <v>36</v>
      </c>
      <c r="G108" s="357">
        <v>945</v>
      </c>
      <c r="H108" s="361">
        <v>119</v>
      </c>
      <c r="I108" s="364">
        <v>225</v>
      </c>
      <c r="J108" s="360"/>
      <c r="K108" s="451"/>
      <c r="L108" s="452" t="s">
        <v>91</v>
      </c>
      <c r="M108" s="411">
        <v>2148</v>
      </c>
      <c r="N108" s="412">
        <v>2553</v>
      </c>
      <c r="O108" s="392">
        <v>1854</v>
      </c>
      <c r="P108" s="398"/>
      <c r="Q108" s="392">
        <v>945</v>
      </c>
      <c r="R108" s="395">
        <v>195</v>
      </c>
      <c r="S108" s="422"/>
      <c r="T108" s="407"/>
      <c r="U108" s="451"/>
      <c r="V108" s="452" t="s">
        <v>91</v>
      </c>
    </row>
    <row r="109" spans="1:22" ht="14.25" x14ac:dyDescent="0.2">
      <c r="A109" s="511"/>
      <c r="B109" s="25" t="s">
        <v>22</v>
      </c>
      <c r="C109" s="370">
        <v>4267</v>
      </c>
      <c r="D109" s="371">
        <v>8296</v>
      </c>
      <c r="E109" s="360">
        <v>1674</v>
      </c>
      <c r="F109" s="361">
        <v>133</v>
      </c>
      <c r="G109" s="357">
        <v>788</v>
      </c>
      <c r="H109" s="357">
        <v>76</v>
      </c>
      <c r="I109" s="360">
        <v>386</v>
      </c>
      <c r="J109" s="356">
        <v>198</v>
      </c>
      <c r="K109" s="451" t="s">
        <v>91</v>
      </c>
      <c r="L109" s="452" t="s">
        <v>91</v>
      </c>
      <c r="M109" s="411">
        <v>2394</v>
      </c>
      <c r="N109" s="412">
        <v>2737</v>
      </c>
      <c r="O109" s="392">
        <v>1674</v>
      </c>
      <c r="P109" s="394">
        <v>169</v>
      </c>
      <c r="Q109" s="392">
        <v>788</v>
      </c>
      <c r="R109" s="400"/>
      <c r="S109" s="400"/>
      <c r="T109" s="400"/>
      <c r="U109" s="451" t="s">
        <v>91</v>
      </c>
      <c r="V109" s="452" t="s">
        <v>91</v>
      </c>
    </row>
    <row r="110" spans="1:22" ht="14.25" x14ac:dyDescent="0.2">
      <c r="A110" s="511"/>
      <c r="B110" s="25" t="s">
        <v>21</v>
      </c>
      <c r="C110" s="370">
        <v>5126</v>
      </c>
      <c r="D110" s="371">
        <v>11622</v>
      </c>
      <c r="E110" s="360">
        <v>2706</v>
      </c>
      <c r="F110" s="357">
        <v>71</v>
      </c>
      <c r="G110" s="357">
        <v>1004</v>
      </c>
      <c r="H110" s="357">
        <v>526</v>
      </c>
      <c r="I110" s="360">
        <v>428</v>
      </c>
      <c r="J110" s="360">
        <v>156</v>
      </c>
      <c r="K110" s="451" t="s">
        <v>91</v>
      </c>
      <c r="L110" s="452" t="s">
        <v>91</v>
      </c>
      <c r="M110" s="411">
        <v>2870</v>
      </c>
      <c r="N110" s="412">
        <v>3835</v>
      </c>
      <c r="O110" s="392">
        <v>2706</v>
      </c>
      <c r="P110" s="389">
        <v>257</v>
      </c>
      <c r="Q110" s="392">
        <v>1004</v>
      </c>
      <c r="R110" s="392">
        <v>754</v>
      </c>
      <c r="S110" s="392">
        <v>428</v>
      </c>
      <c r="T110" s="407">
        <v>156</v>
      </c>
      <c r="U110" s="451" t="s">
        <v>91</v>
      </c>
      <c r="V110" s="462"/>
    </row>
    <row r="111" spans="1:22" ht="14.25" x14ac:dyDescent="0.2">
      <c r="A111" s="511"/>
      <c r="B111" s="25" t="s">
        <v>19</v>
      </c>
      <c r="C111" s="370">
        <v>1430</v>
      </c>
      <c r="D111" s="371">
        <v>2692</v>
      </c>
      <c r="E111" s="360">
        <v>610</v>
      </c>
      <c r="F111" s="357"/>
      <c r="G111" s="357">
        <v>360</v>
      </c>
      <c r="H111" s="357">
        <v>57</v>
      </c>
      <c r="I111" s="365"/>
      <c r="J111" s="360"/>
      <c r="K111" s="451"/>
      <c r="L111" s="452"/>
      <c r="M111" s="413"/>
      <c r="N111" s="400"/>
      <c r="O111" s="401">
        <v>610</v>
      </c>
      <c r="P111" s="414"/>
      <c r="Q111" s="400"/>
      <c r="R111" s="400"/>
      <c r="S111" s="414"/>
      <c r="T111" s="414"/>
      <c r="U111" s="451"/>
      <c r="V111" s="452"/>
    </row>
    <row r="112" spans="1:22" ht="14.25" x14ac:dyDescent="0.2">
      <c r="A112" s="511"/>
      <c r="B112" s="25" t="s">
        <v>18</v>
      </c>
      <c r="C112" s="370">
        <v>1337</v>
      </c>
      <c r="D112" s="371">
        <v>3390</v>
      </c>
      <c r="E112" s="360">
        <v>532</v>
      </c>
      <c r="F112" s="380">
        <v>20</v>
      </c>
      <c r="G112" s="357">
        <v>282</v>
      </c>
      <c r="H112" s="361">
        <v>79</v>
      </c>
      <c r="I112" s="360"/>
      <c r="J112" s="360"/>
      <c r="K112" s="451" t="s">
        <v>91</v>
      </c>
      <c r="L112" s="452"/>
      <c r="M112" s="411">
        <v>748</v>
      </c>
      <c r="N112" s="412">
        <v>1118</v>
      </c>
      <c r="O112" s="392">
        <v>532</v>
      </c>
      <c r="P112" s="398"/>
      <c r="Q112" s="400"/>
      <c r="R112" s="400"/>
      <c r="S112" s="392"/>
      <c r="T112" s="392"/>
      <c r="U112" s="461"/>
      <c r="V112" s="452"/>
    </row>
    <row r="113" spans="1:22" ht="14.25" x14ac:dyDescent="0.2">
      <c r="A113" s="511"/>
      <c r="B113" s="25" t="s">
        <v>17</v>
      </c>
      <c r="C113" s="370">
        <v>1547</v>
      </c>
      <c r="D113" s="371">
        <v>5314</v>
      </c>
      <c r="E113" s="360">
        <v>944</v>
      </c>
      <c r="F113" s="380">
        <v>25</v>
      </c>
      <c r="G113" s="357">
        <v>290</v>
      </c>
      <c r="H113" s="360"/>
      <c r="I113" s="360">
        <v>184</v>
      </c>
      <c r="J113" s="360"/>
      <c r="K113" s="451"/>
      <c r="L113" s="452"/>
      <c r="M113" s="411">
        <v>866</v>
      </c>
      <c r="N113" s="412">
        <v>1753</v>
      </c>
      <c r="O113" s="392">
        <v>944</v>
      </c>
      <c r="P113" s="398"/>
      <c r="Q113" s="392">
        <v>290</v>
      </c>
      <c r="R113" s="392"/>
      <c r="S113" s="400"/>
      <c r="T113" s="392"/>
      <c r="U113" s="451"/>
      <c r="V113" s="452"/>
    </row>
    <row r="114" spans="1:22" ht="14.25" x14ac:dyDescent="0.2">
      <c r="A114" s="511"/>
      <c r="B114" s="25" t="s">
        <v>16</v>
      </c>
      <c r="C114" s="370">
        <v>1231</v>
      </c>
      <c r="D114" s="371">
        <v>2610</v>
      </c>
      <c r="E114" s="360">
        <v>659</v>
      </c>
      <c r="F114" s="357"/>
      <c r="G114" s="361">
        <v>211</v>
      </c>
      <c r="H114" s="360"/>
      <c r="I114" s="360"/>
      <c r="J114" s="360"/>
      <c r="K114" s="451"/>
      <c r="L114" s="452"/>
      <c r="M114" s="420"/>
      <c r="N114" s="421"/>
      <c r="O114" s="395">
        <v>659</v>
      </c>
      <c r="Q114" s="395">
        <v>211</v>
      </c>
      <c r="R114" s="392"/>
      <c r="S114" s="392"/>
      <c r="T114" s="392"/>
      <c r="U114" s="451"/>
      <c r="V114" s="452"/>
    </row>
    <row r="115" spans="1:22" ht="14.25" x14ac:dyDescent="0.2">
      <c r="A115" s="511"/>
      <c r="B115" s="25" t="s">
        <v>58</v>
      </c>
      <c r="C115" s="370"/>
      <c r="D115" s="371"/>
      <c r="E115" s="360"/>
      <c r="F115" s="357"/>
      <c r="G115" s="357"/>
      <c r="H115" s="378"/>
      <c r="I115" s="360"/>
      <c r="J115" s="360"/>
      <c r="K115" s="451"/>
      <c r="L115" s="452"/>
      <c r="M115" s="411">
        <v>824</v>
      </c>
      <c r="N115" s="412">
        <v>1410</v>
      </c>
      <c r="O115" s="392">
        <v>736</v>
      </c>
      <c r="P115" s="395">
        <v>25</v>
      </c>
      <c r="Q115" s="395">
        <v>284</v>
      </c>
      <c r="R115" s="401">
        <v>10</v>
      </c>
      <c r="S115" s="392">
        <v>430</v>
      </c>
      <c r="T115" s="356">
        <v>56</v>
      </c>
      <c r="U115" s="451" t="s">
        <v>91</v>
      </c>
      <c r="V115" s="452"/>
    </row>
    <row r="116" spans="1:22" ht="14.25" x14ac:dyDescent="0.2">
      <c r="A116" s="511"/>
      <c r="B116" s="25" t="s">
        <v>15</v>
      </c>
      <c r="C116" s="370">
        <v>1473</v>
      </c>
      <c r="D116" s="371">
        <v>4273</v>
      </c>
      <c r="E116" s="360">
        <v>736</v>
      </c>
      <c r="F116" s="357"/>
      <c r="G116" s="357">
        <v>284</v>
      </c>
      <c r="H116" s="361">
        <v>10</v>
      </c>
      <c r="I116" s="360">
        <v>246</v>
      </c>
      <c r="J116" s="360">
        <v>22</v>
      </c>
      <c r="K116" s="451" t="s">
        <v>91</v>
      </c>
      <c r="L116" s="452"/>
      <c r="M116" s="413"/>
      <c r="N116" s="400"/>
      <c r="O116" s="400"/>
      <c r="P116" s="414"/>
      <c r="Q116" s="400"/>
      <c r="R116" s="400"/>
      <c r="S116" s="400"/>
      <c r="T116" s="414"/>
      <c r="U116" s="461"/>
      <c r="V116" s="452"/>
    </row>
    <row r="117" spans="1:22" ht="14.25" x14ac:dyDescent="0.2">
      <c r="A117" s="511"/>
      <c r="B117" s="25" t="s">
        <v>20</v>
      </c>
      <c r="C117" s="370">
        <v>8500</v>
      </c>
      <c r="D117" s="371">
        <v>14717</v>
      </c>
      <c r="E117" s="360">
        <v>3301</v>
      </c>
      <c r="F117" s="357"/>
      <c r="G117" s="357">
        <v>1751</v>
      </c>
      <c r="H117" s="357"/>
      <c r="I117" s="360"/>
      <c r="J117" s="360"/>
      <c r="K117" s="451"/>
      <c r="L117" s="452" t="s">
        <v>91</v>
      </c>
      <c r="M117" s="411">
        <v>4760</v>
      </c>
      <c r="N117" s="412">
        <v>4856</v>
      </c>
      <c r="O117" s="392">
        <v>3301</v>
      </c>
      <c r="P117" s="392"/>
      <c r="Q117" s="392">
        <v>1851</v>
      </c>
      <c r="R117" s="392"/>
      <c r="S117" s="392"/>
      <c r="T117" s="392"/>
      <c r="U117" s="451"/>
      <c r="V117" s="452" t="s">
        <v>91</v>
      </c>
    </row>
    <row r="118" spans="1:22" ht="14.25" x14ac:dyDescent="0.2">
      <c r="A118" s="511"/>
      <c r="B118" s="25" t="s">
        <v>84</v>
      </c>
      <c r="C118" s="370"/>
      <c r="D118" s="371"/>
      <c r="E118" s="360"/>
      <c r="F118" s="361">
        <v>186</v>
      </c>
      <c r="G118" s="357"/>
      <c r="H118" s="362">
        <v>228</v>
      </c>
      <c r="I118" s="360">
        <v>933</v>
      </c>
      <c r="J118" s="356">
        <v>411</v>
      </c>
      <c r="K118" s="451" t="s">
        <v>91</v>
      </c>
      <c r="L118" s="452"/>
      <c r="M118" s="415"/>
      <c r="N118" s="392"/>
      <c r="O118" s="392"/>
      <c r="P118" s="400"/>
      <c r="Q118" s="414"/>
      <c r="R118" s="400"/>
      <c r="S118" s="395">
        <v>933</v>
      </c>
      <c r="T118" s="356">
        <v>411</v>
      </c>
      <c r="U118" s="451" t="s">
        <v>91</v>
      </c>
      <c r="V118" s="452"/>
    </row>
    <row r="119" spans="1:22" ht="14.25" x14ac:dyDescent="0.2">
      <c r="A119" s="511"/>
      <c r="B119" s="25" t="s">
        <v>85</v>
      </c>
      <c r="C119" s="370">
        <v>3848</v>
      </c>
      <c r="D119" s="371">
        <v>9087</v>
      </c>
      <c r="E119" s="360">
        <v>1768</v>
      </c>
      <c r="F119" s="357"/>
      <c r="G119" s="357">
        <v>821</v>
      </c>
      <c r="H119" s="357"/>
      <c r="I119" s="360"/>
      <c r="J119" s="360"/>
      <c r="K119" s="451" t="s">
        <v>91</v>
      </c>
      <c r="L119" s="452" t="s">
        <v>91</v>
      </c>
      <c r="M119" s="411">
        <v>2954</v>
      </c>
      <c r="N119" s="412">
        <f>3886+861</f>
        <v>4747</v>
      </c>
      <c r="O119" s="392">
        <v>1768</v>
      </c>
      <c r="P119" s="392"/>
      <c r="Q119" s="392">
        <v>1363</v>
      </c>
      <c r="R119" s="392"/>
      <c r="S119" s="392"/>
      <c r="T119" s="392"/>
      <c r="U119" s="451" t="s">
        <v>91</v>
      </c>
      <c r="V119" s="452" t="s">
        <v>91</v>
      </c>
    </row>
    <row r="120" spans="1:22" ht="15" x14ac:dyDescent="0.25">
      <c r="A120" s="511"/>
      <c r="B120" s="27" t="s">
        <v>76</v>
      </c>
      <c r="C120" s="370"/>
      <c r="D120" s="371"/>
      <c r="E120" s="360"/>
      <c r="F120" s="361">
        <v>75</v>
      </c>
      <c r="G120" s="357"/>
      <c r="H120" s="362">
        <v>162</v>
      </c>
      <c r="I120" s="362">
        <v>621</v>
      </c>
      <c r="J120" s="396">
        <v>212</v>
      </c>
      <c r="K120" s="451"/>
      <c r="L120" s="452"/>
      <c r="M120" s="415"/>
      <c r="N120" s="392"/>
      <c r="O120" s="392"/>
      <c r="P120" s="395">
        <v>95</v>
      </c>
      <c r="Q120" s="392"/>
      <c r="R120" s="395">
        <v>298</v>
      </c>
      <c r="S120" s="395">
        <v>621</v>
      </c>
      <c r="T120" s="356">
        <v>212</v>
      </c>
      <c r="U120" s="451"/>
      <c r="V120" s="452"/>
    </row>
    <row r="121" spans="1:22" ht="14.25" x14ac:dyDescent="0.2">
      <c r="A121" s="511"/>
      <c r="B121" s="27" t="s">
        <v>14</v>
      </c>
      <c r="C121" s="370"/>
      <c r="D121" s="371"/>
      <c r="E121" s="360"/>
      <c r="F121" s="357"/>
      <c r="G121" s="357"/>
      <c r="H121" s="360"/>
      <c r="I121" s="362">
        <v>80</v>
      </c>
      <c r="J121" s="362">
        <v>56</v>
      </c>
      <c r="K121" s="451"/>
      <c r="L121" s="452"/>
      <c r="M121" s="415"/>
      <c r="N121" s="392"/>
      <c r="O121" s="392"/>
      <c r="P121" s="392"/>
      <c r="Q121" s="392"/>
      <c r="R121" s="392"/>
      <c r="S121" s="395">
        <v>305</v>
      </c>
      <c r="T121" s="407">
        <v>76</v>
      </c>
      <c r="U121" s="451"/>
      <c r="V121" s="452"/>
    </row>
    <row r="122" spans="1:22" ht="15" thickBot="1" x14ac:dyDescent="0.25">
      <c r="A122" s="512"/>
      <c r="B122" s="27" t="s">
        <v>87</v>
      </c>
      <c r="C122" s="374"/>
      <c r="D122" s="375"/>
      <c r="E122" s="363"/>
      <c r="F122" s="363"/>
      <c r="G122" s="363"/>
      <c r="H122" s="363"/>
      <c r="I122" s="379"/>
      <c r="J122" s="379"/>
      <c r="K122" s="457" t="s">
        <v>91</v>
      </c>
      <c r="L122" s="458"/>
      <c r="M122" s="418"/>
      <c r="N122" s="397"/>
      <c r="O122" s="397"/>
      <c r="P122" s="397"/>
      <c r="Q122" s="397"/>
      <c r="R122" s="397"/>
      <c r="S122" s="417">
        <v>108</v>
      </c>
      <c r="T122" s="419">
        <v>15</v>
      </c>
      <c r="U122" s="457" t="s">
        <v>91</v>
      </c>
      <c r="V122" s="458"/>
    </row>
    <row r="123" spans="1:22" ht="15" x14ac:dyDescent="0.25">
      <c r="A123" s="1"/>
      <c r="B123" s="205" t="s">
        <v>70</v>
      </c>
      <c r="C123" s="376">
        <f>SUM(C96:C122)</f>
        <v>56565</v>
      </c>
      <c r="D123" s="377">
        <f>SUM(D96:D122)</f>
        <v>127397</v>
      </c>
      <c r="E123" s="377">
        <f>SUM(E96:E122)</f>
        <v>23744</v>
      </c>
      <c r="F123" s="377">
        <f>SUM(F96:F122)</f>
        <v>796</v>
      </c>
      <c r="G123" s="377">
        <f>SUM(G96:G122)</f>
        <v>11487</v>
      </c>
      <c r="H123" s="377">
        <f>SUM(H96:H122)</f>
        <v>1570</v>
      </c>
      <c r="I123" s="377">
        <f>SUM(I96:I122)</f>
        <v>5618</v>
      </c>
      <c r="J123" s="377">
        <f>SUM(J96:J122)</f>
        <v>1880</v>
      </c>
      <c r="K123" s="489">
        <f>COUNTIF(K96:K122,"X")</f>
        <v>12</v>
      </c>
      <c r="L123" s="489">
        <f>COUNTIF(L96:L122,"X")</f>
        <v>8</v>
      </c>
      <c r="M123" s="241">
        <f>SUM(M96:M122)</f>
        <v>30984</v>
      </c>
      <c r="N123" s="254">
        <f>SUM(N96:N122)</f>
        <v>42032</v>
      </c>
      <c r="O123" s="254">
        <f>SUM(O96:O122)</f>
        <v>23744</v>
      </c>
      <c r="P123" s="254">
        <f>SUM(P96:P122)</f>
        <v>796</v>
      </c>
      <c r="Q123" s="254">
        <f>SUM(Q96:Q122)</f>
        <v>11487</v>
      </c>
      <c r="R123" s="254">
        <f>SUM(R96:R122)</f>
        <v>1570</v>
      </c>
      <c r="S123" s="254">
        <f>SUM(S96:S122)</f>
        <v>5726</v>
      </c>
      <c r="T123" s="254">
        <f>SUM(T96:T122)</f>
        <v>1929</v>
      </c>
      <c r="U123" s="459">
        <f>COUNTIF(U96:U122,"X")</f>
        <v>10</v>
      </c>
      <c r="V123" s="464">
        <f>COUNTIF(V96:V122,"X")</f>
        <v>5</v>
      </c>
    </row>
    <row r="124" spans="1:22" ht="14.25" customHeight="1" thickBot="1" x14ac:dyDescent="0.35"/>
    <row r="125" spans="1:22" ht="15" customHeight="1" thickBot="1" x14ac:dyDescent="0.35">
      <c r="B125" s="520"/>
      <c r="C125" s="504" t="s">
        <v>0</v>
      </c>
      <c r="D125" s="505"/>
      <c r="E125" s="505"/>
      <c r="F125" s="505"/>
      <c r="G125" s="505"/>
      <c r="H125" s="505"/>
      <c r="I125" s="505"/>
      <c r="J125" s="505"/>
      <c r="K125" s="505"/>
      <c r="L125" s="506"/>
      <c r="M125" s="507">
        <v>45657</v>
      </c>
      <c r="N125" s="508"/>
      <c r="O125" s="508"/>
      <c r="P125" s="508"/>
      <c r="Q125" s="508"/>
      <c r="R125" s="508"/>
      <c r="S125" s="508"/>
      <c r="T125" s="508"/>
      <c r="U125" s="508"/>
      <c r="V125" s="509"/>
    </row>
    <row r="126" spans="1:22" ht="25.5" customHeight="1" x14ac:dyDescent="0.3">
      <c r="B126" s="520"/>
      <c r="C126" s="432" t="s">
        <v>82</v>
      </c>
      <c r="D126" s="433" t="s">
        <v>83</v>
      </c>
      <c r="E126" s="433" t="s">
        <v>71</v>
      </c>
      <c r="F126" s="433" t="s">
        <v>94</v>
      </c>
      <c r="G126" s="433" t="s">
        <v>116</v>
      </c>
      <c r="H126" s="433" t="s">
        <v>115</v>
      </c>
      <c r="I126" s="433" t="s">
        <v>72</v>
      </c>
      <c r="J126" s="433" t="s">
        <v>73</v>
      </c>
      <c r="K126" s="433" t="s">
        <v>93</v>
      </c>
      <c r="L126" s="434" t="s">
        <v>89</v>
      </c>
      <c r="M126" s="37" t="s">
        <v>82</v>
      </c>
      <c r="N126" s="37" t="s">
        <v>83</v>
      </c>
      <c r="O126" s="38" t="s">
        <v>71</v>
      </c>
      <c r="P126" s="42" t="s">
        <v>94</v>
      </c>
      <c r="Q126" s="38" t="s">
        <v>95</v>
      </c>
      <c r="R126" s="37" t="s">
        <v>96</v>
      </c>
      <c r="S126" s="39" t="s">
        <v>72</v>
      </c>
      <c r="T126" s="37" t="s">
        <v>73</v>
      </c>
      <c r="U126" s="446" t="s">
        <v>93</v>
      </c>
      <c r="V126" s="447" t="s">
        <v>89</v>
      </c>
    </row>
    <row r="127" spans="1:22" ht="14.25" customHeight="1" x14ac:dyDescent="0.3">
      <c r="B127" s="435" t="s">
        <v>131</v>
      </c>
      <c r="C127" s="438">
        <f>Norge!$C$27</f>
        <v>14</v>
      </c>
      <c r="D127" s="65">
        <f>Norge!$D$27</f>
        <v>14</v>
      </c>
      <c r="E127" s="65">
        <f>Norge!$E$27</f>
        <v>14</v>
      </c>
      <c r="F127" s="65">
        <f>Norge!$F$27</f>
        <v>13</v>
      </c>
      <c r="G127" s="65">
        <f>Norge!$G$27</f>
        <v>15</v>
      </c>
      <c r="H127" s="65">
        <f>Norge!$H$27</f>
        <v>7</v>
      </c>
      <c r="I127" s="65">
        <f>Norge!$I$27</f>
        <v>12</v>
      </c>
      <c r="J127" s="65">
        <f>Norge!$J$27</f>
        <v>10</v>
      </c>
      <c r="K127" s="498">
        <f>Norge!$K$27</f>
        <v>5</v>
      </c>
      <c r="L127" s="499">
        <f>Norge!$L$27</f>
        <v>2</v>
      </c>
      <c r="M127" s="429">
        <f>Norge!$M$27</f>
        <v>13</v>
      </c>
      <c r="N127" s="430">
        <f>Norge!$N$27</f>
        <v>13</v>
      </c>
      <c r="O127" s="430">
        <f>Norge!$O$27</f>
        <v>12</v>
      </c>
      <c r="P127" s="430">
        <f>Norge!$P$27</f>
        <v>9</v>
      </c>
      <c r="Q127" s="430">
        <f>Norge!$Q$27</f>
        <v>13</v>
      </c>
      <c r="R127" s="430">
        <f>Norge!$R$27</f>
        <v>4</v>
      </c>
      <c r="S127" s="430">
        <f>Norge!$S$27</f>
        <v>9</v>
      </c>
      <c r="T127" s="430">
        <f>Norge!$T$27</f>
        <v>7</v>
      </c>
      <c r="U127" s="472">
        <f>Norge!$U$27</f>
        <v>3</v>
      </c>
      <c r="V127" s="473">
        <f>Norge!$V$27</f>
        <v>2</v>
      </c>
    </row>
    <row r="128" spans="1:22" ht="14.25" customHeight="1" x14ac:dyDescent="0.3">
      <c r="B128" s="436" t="s">
        <v>128</v>
      </c>
      <c r="C128" s="439">
        <f>Norge!$C$53</f>
        <v>14</v>
      </c>
      <c r="D128" s="127">
        <f>Norge!$D$53</f>
        <v>14</v>
      </c>
      <c r="E128" s="127">
        <f>Norge!$E$53</f>
        <v>14</v>
      </c>
      <c r="F128" s="127">
        <f>Norge!$F$53</f>
        <v>10</v>
      </c>
      <c r="G128" s="127">
        <f>Norge!$G$53</f>
        <v>16</v>
      </c>
      <c r="H128" s="127">
        <f>Norge!$H$53</f>
        <v>7</v>
      </c>
      <c r="I128" s="127">
        <f>Norge!$I$53</f>
        <v>10</v>
      </c>
      <c r="J128" s="127">
        <f>Norge!$J$53</f>
        <v>8</v>
      </c>
      <c r="K128" s="187">
        <f>Norge!$K$53</f>
        <v>7</v>
      </c>
      <c r="L128" s="188">
        <f>Norge!$L$53</f>
        <v>6</v>
      </c>
      <c r="M128" s="127">
        <f>Norge!$M$53</f>
        <v>8</v>
      </c>
      <c r="N128" s="127">
        <f>Norge!$M$53</f>
        <v>8</v>
      </c>
      <c r="O128" s="127">
        <f>Norge!$O$53</f>
        <v>9</v>
      </c>
      <c r="P128" s="127">
        <f>Norge!$P$53</f>
        <v>5</v>
      </c>
      <c r="Q128" s="127">
        <f>Norge!$Q$53</f>
        <v>9</v>
      </c>
      <c r="R128" s="127">
        <f>Norge!$R$53</f>
        <v>4</v>
      </c>
      <c r="S128" s="127">
        <f>Norge!$S$53</f>
        <v>6</v>
      </c>
      <c r="T128" s="127">
        <f>Norge!$T$53</f>
        <v>6</v>
      </c>
      <c r="U128" s="474">
        <f>Norge!$U$53</f>
        <v>3</v>
      </c>
      <c r="V128" s="475">
        <f>Norge!$V$53</f>
        <v>5</v>
      </c>
    </row>
    <row r="129" spans="2:22" ht="14.25" customHeight="1" x14ac:dyDescent="0.3">
      <c r="B129" s="436" t="s">
        <v>130</v>
      </c>
      <c r="C129" s="439">
        <f>Norge!$C$71</f>
        <v>12</v>
      </c>
      <c r="D129" s="127">
        <f>Norge!$D$71</f>
        <v>11</v>
      </c>
      <c r="E129" s="127">
        <f>Norge!$E$71</f>
        <v>11</v>
      </c>
      <c r="F129" s="127">
        <f>Norge!$F$71</f>
        <v>9</v>
      </c>
      <c r="G129" s="127">
        <f>Norge!$G$71</f>
        <v>11</v>
      </c>
      <c r="H129" s="127">
        <f>Norge!$H$71</f>
        <v>7</v>
      </c>
      <c r="I129" s="127">
        <f>Norge!$I$71</f>
        <v>8</v>
      </c>
      <c r="J129" s="127">
        <f>Norge!$J$71</f>
        <v>5</v>
      </c>
      <c r="K129" s="187">
        <f>Norge!$K$71</f>
        <v>9</v>
      </c>
      <c r="L129" s="188">
        <f>Norge!$L$71</f>
        <v>6</v>
      </c>
      <c r="M129" s="127">
        <f>Norge!$M$71</f>
        <v>5</v>
      </c>
      <c r="N129" s="127">
        <f>Norge!$N$71</f>
        <v>5</v>
      </c>
      <c r="O129" s="127">
        <f>Norge!$O$71</f>
        <v>9</v>
      </c>
      <c r="P129" s="127">
        <f>Norge!$P$71</f>
        <v>4</v>
      </c>
      <c r="Q129" s="127">
        <f>Norge!$Q$71</f>
        <v>10</v>
      </c>
      <c r="R129" s="127">
        <f>Norge!$R$71</f>
        <v>3</v>
      </c>
      <c r="S129" s="127">
        <f>Norge!$S$71</f>
        <v>4</v>
      </c>
      <c r="T129" s="127">
        <f>Norge!$T$71</f>
        <v>4</v>
      </c>
      <c r="U129" s="474">
        <f>Norge!$U$71</f>
        <v>4</v>
      </c>
      <c r="V129" s="475">
        <f>Norge!$V$71</f>
        <v>4</v>
      </c>
    </row>
    <row r="130" spans="2:22" ht="14.25" customHeight="1" x14ac:dyDescent="0.3">
      <c r="B130" s="436" t="s">
        <v>129</v>
      </c>
      <c r="C130" s="439">
        <f>Norge!$C$92</f>
        <v>14</v>
      </c>
      <c r="D130" s="127">
        <f>Norge!$D$92</f>
        <v>14</v>
      </c>
      <c r="E130" s="127">
        <f>Norge!$E$92</f>
        <v>14</v>
      </c>
      <c r="F130" s="127">
        <f>Norge!$F$92</f>
        <v>12</v>
      </c>
      <c r="G130" s="127">
        <f>Norge!$G$92</f>
        <v>14</v>
      </c>
      <c r="H130" s="127">
        <f>Norge!$H$92</f>
        <v>8</v>
      </c>
      <c r="I130" s="127">
        <f>Norge!$I$92</f>
        <v>10</v>
      </c>
      <c r="J130" s="127">
        <f>Norge!$J$92</f>
        <v>10</v>
      </c>
      <c r="K130" s="187">
        <f>Norge!$K$92</f>
        <v>8</v>
      </c>
      <c r="L130" s="188">
        <f>Norge!$L$92</f>
        <v>2</v>
      </c>
      <c r="M130" s="127">
        <f>Norge!$M$92</f>
        <v>10</v>
      </c>
      <c r="N130" s="127">
        <f>Norge!$N$92</f>
        <v>9</v>
      </c>
      <c r="O130" s="127">
        <f>Norge!$O$92</f>
        <v>9</v>
      </c>
      <c r="P130" s="127">
        <f>Norge!$P$92</f>
        <v>5</v>
      </c>
      <c r="Q130" s="127">
        <f>Norge!$Q$92</f>
        <v>10</v>
      </c>
      <c r="R130" s="127">
        <f>Norge!$R$92</f>
        <v>4</v>
      </c>
      <c r="S130" s="127">
        <f>Norge!$S$92</f>
        <v>4</v>
      </c>
      <c r="T130" s="127">
        <f>Norge!$T$92</f>
        <v>4</v>
      </c>
      <c r="U130" s="474">
        <f>Norge!$U$92</f>
        <v>4</v>
      </c>
      <c r="V130" s="475">
        <f>Norge!$V$92</f>
        <v>3</v>
      </c>
    </row>
    <row r="131" spans="2:22" ht="14.25" customHeight="1" x14ac:dyDescent="0.3">
      <c r="B131" s="437" t="s">
        <v>132</v>
      </c>
      <c r="C131" s="440">
        <f>Norge!$C$123</f>
        <v>20</v>
      </c>
      <c r="D131" s="70">
        <f>Norge!$C$123</f>
        <v>20</v>
      </c>
      <c r="E131" s="70">
        <f>Norge!$E$123</f>
        <v>21</v>
      </c>
      <c r="F131" s="70">
        <f>Norge!$F$123</f>
        <v>10</v>
      </c>
      <c r="G131" s="70">
        <f>Norge!$G$123</f>
        <v>19</v>
      </c>
      <c r="H131" s="70">
        <f>Norge!$H$123</f>
        <v>11</v>
      </c>
      <c r="I131" s="70">
        <f>Norge!$I$123</f>
        <v>16</v>
      </c>
      <c r="J131" s="70">
        <f>Norge!$J$123</f>
        <v>11</v>
      </c>
      <c r="K131" s="500">
        <f>Norge!$K$123</f>
        <v>12</v>
      </c>
      <c r="L131" s="501">
        <f>Norge!$L$123</f>
        <v>8</v>
      </c>
      <c r="M131" s="70">
        <f>Norge!$M$123</f>
        <v>16</v>
      </c>
      <c r="N131" s="70">
        <f>Norge!$N$123</f>
        <v>16</v>
      </c>
      <c r="O131" s="70">
        <f>Norge!$O$123</f>
        <v>20</v>
      </c>
      <c r="P131" s="70">
        <f>Norge!$P$123</f>
        <v>6</v>
      </c>
      <c r="Q131" s="70">
        <f>Norge!$Q$123</f>
        <v>15</v>
      </c>
      <c r="R131" s="70">
        <f>Norge!$R$123</f>
        <v>6</v>
      </c>
      <c r="S131" s="70">
        <f>Norge!$S$123</f>
        <v>10</v>
      </c>
      <c r="T131" s="70">
        <f>Norge!$T$123</f>
        <v>9</v>
      </c>
      <c r="U131" s="476">
        <f>Norge!$U$123</f>
        <v>10</v>
      </c>
      <c r="V131" s="477">
        <f>Norge!$V$123</f>
        <v>5</v>
      </c>
    </row>
    <row r="132" spans="2:22" ht="14.25" customHeight="1" x14ac:dyDescent="0.3">
      <c r="C132" s="441">
        <f t="shared" ref="C132:L132" si="12">SUM(C127:C131)</f>
        <v>74</v>
      </c>
      <c r="D132" s="58">
        <f t="shared" si="12"/>
        <v>73</v>
      </c>
      <c r="E132" s="58">
        <f t="shared" si="12"/>
        <v>74</v>
      </c>
      <c r="F132" s="58">
        <f t="shared" si="12"/>
        <v>54</v>
      </c>
      <c r="G132" s="58">
        <f t="shared" si="12"/>
        <v>75</v>
      </c>
      <c r="H132" s="58">
        <f t="shared" si="12"/>
        <v>40</v>
      </c>
      <c r="I132" s="58">
        <f t="shared" si="12"/>
        <v>56</v>
      </c>
      <c r="J132" s="58">
        <f t="shared" si="12"/>
        <v>44</v>
      </c>
      <c r="K132" s="502">
        <f t="shared" si="12"/>
        <v>41</v>
      </c>
      <c r="L132" s="503">
        <f t="shared" si="12"/>
        <v>24</v>
      </c>
      <c r="M132" s="220">
        <f t="shared" ref="M132:V132" si="13">SUM(M127:M131)</f>
        <v>52</v>
      </c>
      <c r="N132" s="220">
        <f t="shared" si="13"/>
        <v>51</v>
      </c>
      <c r="O132" s="220">
        <f t="shared" si="13"/>
        <v>59</v>
      </c>
      <c r="P132" s="220">
        <f t="shared" si="13"/>
        <v>29</v>
      </c>
      <c r="Q132" s="220">
        <f t="shared" si="13"/>
        <v>57</v>
      </c>
      <c r="R132" s="220">
        <f t="shared" si="13"/>
        <v>21</v>
      </c>
      <c r="S132" s="220">
        <f t="shared" si="13"/>
        <v>33</v>
      </c>
      <c r="T132" s="220">
        <f t="shared" si="13"/>
        <v>30</v>
      </c>
      <c r="U132" s="478">
        <f t="shared" si="13"/>
        <v>24</v>
      </c>
      <c r="V132" s="479">
        <f t="shared" si="13"/>
        <v>19</v>
      </c>
    </row>
  </sheetData>
  <mergeCells count="23">
    <mergeCell ref="B125:B126"/>
    <mergeCell ref="C125:L125"/>
    <mergeCell ref="M125:V125"/>
    <mergeCell ref="B55:B56"/>
    <mergeCell ref="C55:L55"/>
    <mergeCell ref="M55:V55"/>
    <mergeCell ref="A2:A27"/>
    <mergeCell ref="B2:B3"/>
    <mergeCell ref="C2:L2"/>
    <mergeCell ref="M2:V2"/>
    <mergeCell ref="A29:A52"/>
    <mergeCell ref="B29:B30"/>
    <mergeCell ref="C29:L29"/>
    <mergeCell ref="M29:V29"/>
    <mergeCell ref="A96:A122"/>
    <mergeCell ref="A57:A70"/>
    <mergeCell ref="B73:B74"/>
    <mergeCell ref="C73:L73"/>
    <mergeCell ref="M73:V73"/>
    <mergeCell ref="A75:A91"/>
    <mergeCell ref="B94:B95"/>
    <mergeCell ref="C94:L94"/>
    <mergeCell ref="M94:V94"/>
  </mergeCells>
  <pageMargins left="0.59055118110236227" right="0.23622047244094491" top="0.35433070866141736" bottom="0.35433070866141736" header="0.19685039370078741" footer="0.11811023622047245"/>
  <pageSetup paperSize="8" scale="56" orientation="portrait" r:id="rId1"/>
  <rowBreaks count="1" manualBreakCount="1">
    <brk id="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7D0EF-ED7A-431A-A08E-F50B8FA59FB9}">
  <dimension ref="A1:K29"/>
  <sheetViews>
    <sheetView zoomScale="90" zoomScaleNormal="90" workbookViewId="0">
      <selection activeCell="B54" sqref="B54"/>
    </sheetView>
  </sheetViews>
  <sheetFormatPr baseColWidth="10" defaultRowHeight="14.25" x14ac:dyDescent="0.2"/>
  <cols>
    <col min="1" max="1" width="21" customWidth="1"/>
    <col min="2" max="11" width="7.77734375" customWidth="1"/>
    <col min="12" max="34" width="5.77734375" customWidth="1"/>
  </cols>
  <sheetData>
    <row r="1" spans="1:11" ht="17.25" thickBot="1" x14ac:dyDescent="0.3">
      <c r="A1" s="520"/>
      <c r="B1" s="504" t="s">
        <v>0</v>
      </c>
      <c r="C1" s="505"/>
      <c r="D1" s="505"/>
      <c r="E1" s="505"/>
      <c r="F1" s="505"/>
      <c r="G1" s="505"/>
      <c r="H1" s="505"/>
      <c r="I1" s="505"/>
      <c r="J1" s="505"/>
      <c r="K1" s="506"/>
    </row>
    <row r="2" spans="1:11" ht="25.5" x14ac:dyDescent="0.2">
      <c r="A2" s="520"/>
      <c r="B2" s="6" t="s">
        <v>82</v>
      </c>
      <c r="C2" s="6" t="s">
        <v>83</v>
      </c>
      <c r="D2" s="6" t="s">
        <v>71</v>
      </c>
      <c r="E2" s="6" t="s">
        <v>94</v>
      </c>
      <c r="F2" s="6" t="s">
        <v>116</v>
      </c>
      <c r="G2" s="6" t="s">
        <v>115</v>
      </c>
      <c r="H2" s="6" t="s">
        <v>72</v>
      </c>
      <c r="I2" s="6" t="s">
        <v>73</v>
      </c>
      <c r="J2" s="6" t="s">
        <v>93</v>
      </c>
      <c r="K2" s="7" t="s">
        <v>89</v>
      </c>
    </row>
    <row r="3" spans="1:11" x14ac:dyDescent="0.2">
      <c r="A3" s="64" t="s">
        <v>131</v>
      </c>
      <c r="B3" s="65">
        <f>Norge!$C$27</f>
        <v>14</v>
      </c>
      <c r="C3" s="65">
        <f>Norge!$D$27</f>
        <v>14</v>
      </c>
      <c r="D3" s="65">
        <f>Norge!$E$27</f>
        <v>14</v>
      </c>
      <c r="E3" s="65">
        <f>Norge!$F$27</f>
        <v>13</v>
      </c>
      <c r="F3" s="65">
        <f>Norge!$G$27</f>
        <v>15</v>
      </c>
      <c r="G3" s="65">
        <f>Norge!$H$27</f>
        <v>7</v>
      </c>
      <c r="H3" s="65">
        <f>Norge!$I$27</f>
        <v>12</v>
      </c>
      <c r="I3" s="65">
        <f>Norge!$J$27</f>
        <v>10</v>
      </c>
      <c r="J3" s="65">
        <f>Norge!$K$27</f>
        <v>5</v>
      </c>
      <c r="K3" s="66">
        <f>Norge!$L$27</f>
        <v>2</v>
      </c>
    </row>
    <row r="4" spans="1:11" x14ac:dyDescent="0.2">
      <c r="A4" s="67" t="s">
        <v>128</v>
      </c>
      <c r="B4" s="44">
        <f>Norge!$C$53</f>
        <v>14</v>
      </c>
      <c r="C4" s="44">
        <f>Norge!$D$53</f>
        <v>14</v>
      </c>
      <c r="D4" s="44">
        <f>Norge!$E$53</f>
        <v>14</v>
      </c>
      <c r="E4" s="44">
        <f>Norge!$F$53</f>
        <v>10</v>
      </c>
      <c r="F4" s="44">
        <f>Norge!$G$53</f>
        <v>16</v>
      </c>
      <c r="G4" s="44">
        <f>Norge!$H$53</f>
        <v>7</v>
      </c>
      <c r="H4" s="44">
        <f>Norge!$I$53</f>
        <v>10</v>
      </c>
      <c r="I4" s="44">
        <f>Norge!$J$53</f>
        <v>8</v>
      </c>
      <c r="J4" s="44">
        <f>Norge!$K$53</f>
        <v>7</v>
      </c>
      <c r="K4" s="68">
        <f>Norge!$L$53</f>
        <v>6</v>
      </c>
    </row>
    <row r="5" spans="1:11" x14ac:dyDescent="0.2">
      <c r="A5" s="67" t="s">
        <v>130</v>
      </c>
      <c r="B5" s="44">
        <f>Norge!$C$71</f>
        <v>12</v>
      </c>
      <c r="C5" s="44">
        <f>Norge!$D$71</f>
        <v>11</v>
      </c>
      <c r="D5" s="44">
        <f>Norge!$E$71</f>
        <v>11</v>
      </c>
      <c r="E5" s="44">
        <f>Norge!$F$71</f>
        <v>9</v>
      </c>
      <c r="F5" s="44">
        <f>Norge!$G$71</f>
        <v>11</v>
      </c>
      <c r="G5" s="44">
        <f>Norge!$H$71</f>
        <v>7</v>
      </c>
      <c r="H5" s="44">
        <f>Norge!$I$71</f>
        <v>8</v>
      </c>
      <c r="I5" s="44">
        <f>Norge!$J$71</f>
        <v>5</v>
      </c>
      <c r="J5" s="44">
        <f>Norge!$K$71</f>
        <v>9</v>
      </c>
      <c r="K5" s="68">
        <f>Norge!$L$71</f>
        <v>6</v>
      </c>
    </row>
    <row r="6" spans="1:11" x14ac:dyDescent="0.2">
      <c r="A6" s="67" t="s">
        <v>129</v>
      </c>
      <c r="B6" s="44">
        <f>Norge!$C$92</f>
        <v>14</v>
      </c>
      <c r="C6" s="44">
        <f>Norge!$D$92</f>
        <v>14</v>
      </c>
      <c r="D6" s="44">
        <f>Norge!$E$92</f>
        <v>14</v>
      </c>
      <c r="E6" s="44">
        <f>Norge!$F$92</f>
        <v>12</v>
      </c>
      <c r="F6" s="44">
        <f>Norge!$G$92</f>
        <v>14</v>
      </c>
      <c r="G6" s="44">
        <f>Norge!$H$92</f>
        <v>8</v>
      </c>
      <c r="H6" s="44">
        <f>Norge!$I$92</f>
        <v>10</v>
      </c>
      <c r="I6" s="44">
        <f>Norge!$J$92</f>
        <v>10</v>
      </c>
      <c r="J6" s="44">
        <f>Norge!$K$92</f>
        <v>8</v>
      </c>
      <c r="K6" s="68">
        <f>Norge!$L$92</f>
        <v>2</v>
      </c>
    </row>
    <row r="7" spans="1:11" x14ac:dyDescent="0.2">
      <c r="A7" s="69" t="s">
        <v>132</v>
      </c>
      <c r="B7" s="70">
        <f>Norge!$C$123</f>
        <v>20</v>
      </c>
      <c r="C7" s="70">
        <f>Norge!$C$123</f>
        <v>20</v>
      </c>
      <c r="D7" s="70">
        <f>Norge!$E$123</f>
        <v>21</v>
      </c>
      <c r="E7" s="70">
        <f>Norge!$F$123</f>
        <v>10</v>
      </c>
      <c r="F7" s="70">
        <f>Norge!$G$123</f>
        <v>19</v>
      </c>
      <c r="G7" s="70">
        <f>Norge!$H$123</f>
        <v>11</v>
      </c>
      <c r="H7" s="70">
        <f>Norge!$I$123</f>
        <v>16</v>
      </c>
      <c r="I7" s="70">
        <f>Norge!$J$123</f>
        <v>11</v>
      </c>
      <c r="J7" s="70">
        <f>Norge!$K$123</f>
        <v>12</v>
      </c>
      <c r="K7" s="71">
        <f>Norge!$L$123</f>
        <v>8</v>
      </c>
    </row>
    <row r="8" spans="1:11" x14ac:dyDescent="0.2">
      <c r="B8" s="57">
        <f t="shared" ref="B8:K8" si="0">SUM(B3:B7)</f>
        <v>74</v>
      </c>
      <c r="C8" s="58">
        <f t="shared" si="0"/>
        <v>73</v>
      </c>
      <c r="D8" s="58">
        <f t="shared" si="0"/>
        <v>74</v>
      </c>
      <c r="E8" s="58">
        <f t="shared" si="0"/>
        <v>54</v>
      </c>
      <c r="F8" s="58">
        <f t="shared" si="0"/>
        <v>75</v>
      </c>
      <c r="G8" s="58">
        <f t="shared" si="0"/>
        <v>40</v>
      </c>
      <c r="H8" s="58">
        <f t="shared" si="0"/>
        <v>56</v>
      </c>
      <c r="I8" s="58">
        <f t="shared" si="0"/>
        <v>44</v>
      </c>
      <c r="J8" s="58">
        <f t="shared" si="0"/>
        <v>41</v>
      </c>
      <c r="K8" s="60">
        <f t="shared" si="0"/>
        <v>24</v>
      </c>
    </row>
    <row r="10" spans="1:11" ht="15" thickBot="1" x14ac:dyDescent="0.25"/>
    <row r="11" spans="1:11" ht="17.25" thickBot="1" x14ac:dyDescent="0.3">
      <c r="B11" s="507">
        <v>45657</v>
      </c>
      <c r="C11" s="508"/>
      <c r="D11" s="508"/>
      <c r="E11" s="508"/>
      <c r="F11" s="508"/>
      <c r="G11" s="508"/>
      <c r="H11" s="508"/>
      <c r="I11" s="508"/>
      <c r="J11" s="508"/>
      <c r="K11" s="509"/>
    </row>
    <row r="12" spans="1:11" ht="25.5" x14ac:dyDescent="0.2">
      <c r="B12" s="37" t="s">
        <v>82</v>
      </c>
      <c r="C12" s="37" t="s">
        <v>83</v>
      </c>
      <c r="D12" s="38" t="s">
        <v>71</v>
      </c>
      <c r="E12" s="42" t="s">
        <v>94</v>
      </c>
      <c r="F12" s="38" t="s">
        <v>95</v>
      </c>
      <c r="G12" s="37" t="s">
        <v>96</v>
      </c>
      <c r="H12" s="39" t="s">
        <v>72</v>
      </c>
      <c r="I12" s="37" t="s">
        <v>73</v>
      </c>
      <c r="J12" s="37" t="s">
        <v>93</v>
      </c>
      <c r="K12" s="40" t="s">
        <v>89</v>
      </c>
    </row>
    <row r="13" spans="1:11" x14ac:dyDescent="0.2">
      <c r="A13" s="64" t="s">
        <v>131</v>
      </c>
      <c r="B13" s="429">
        <f>Norge!$M$27</f>
        <v>13</v>
      </c>
      <c r="C13" s="430">
        <f>Norge!$N$27</f>
        <v>13</v>
      </c>
      <c r="D13" s="430">
        <f>Norge!$O$27</f>
        <v>12</v>
      </c>
      <c r="E13" s="430">
        <f>Norge!$P$27</f>
        <v>9</v>
      </c>
      <c r="F13" s="430">
        <f>Norge!$Q$27</f>
        <v>13</v>
      </c>
      <c r="G13" s="430">
        <f>Norge!$R$27</f>
        <v>4</v>
      </c>
      <c r="H13" s="430">
        <f>Norge!$S$27</f>
        <v>9</v>
      </c>
      <c r="I13" s="430">
        <f>Norge!$T$27</f>
        <v>7</v>
      </c>
      <c r="J13" s="430">
        <f>Norge!$U$27</f>
        <v>3</v>
      </c>
      <c r="K13" s="431">
        <f>Norge!$V$27</f>
        <v>2</v>
      </c>
    </row>
    <row r="14" spans="1:11" x14ac:dyDescent="0.2">
      <c r="A14" s="67" t="s">
        <v>128</v>
      </c>
      <c r="B14" s="44">
        <f>Norge!$M$53</f>
        <v>8</v>
      </c>
      <c r="C14" s="127">
        <f>Norge!$M$53</f>
        <v>8</v>
      </c>
      <c r="D14" s="44">
        <f>Norge!$O$53</f>
        <v>9</v>
      </c>
      <c r="E14" s="44">
        <f>Norge!$P$53</f>
        <v>5</v>
      </c>
      <c r="F14" s="44">
        <f>Norge!$Q$53</f>
        <v>9</v>
      </c>
      <c r="G14" s="44">
        <f>Norge!$R$53</f>
        <v>4</v>
      </c>
      <c r="H14" s="44">
        <f>Norge!$S$53</f>
        <v>6</v>
      </c>
      <c r="I14" s="44">
        <f>Norge!$T$53</f>
        <v>6</v>
      </c>
      <c r="J14" s="127">
        <f>Norge!$U$53</f>
        <v>3</v>
      </c>
      <c r="K14" s="68">
        <f>Norge!$V$53</f>
        <v>5</v>
      </c>
    </row>
    <row r="15" spans="1:11" x14ac:dyDescent="0.2">
      <c r="A15" s="67" t="s">
        <v>130</v>
      </c>
      <c r="B15" s="44">
        <f>Norge!$M$71</f>
        <v>5</v>
      </c>
      <c r="C15" s="44">
        <f>Norge!$N$71</f>
        <v>5</v>
      </c>
      <c r="D15" s="44">
        <f>Norge!$O$71</f>
        <v>9</v>
      </c>
      <c r="E15" s="44">
        <f>Norge!$P$71</f>
        <v>4</v>
      </c>
      <c r="F15" s="44">
        <f>Norge!$Q$71</f>
        <v>10</v>
      </c>
      <c r="G15" s="44">
        <f>Norge!$R$71</f>
        <v>3</v>
      </c>
      <c r="H15" s="44">
        <f>Norge!$S$71</f>
        <v>4</v>
      </c>
      <c r="I15" s="44">
        <f>Norge!$T$71</f>
        <v>4</v>
      </c>
      <c r="J15" s="44">
        <f>Norge!$U$71</f>
        <v>4</v>
      </c>
      <c r="K15" s="68">
        <f>Norge!$V$71</f>
        <v>4</v>
      </c>
    </row>
    <row r="16" spans="1:11" x14ac:dyDescent="0.2">
      <c r="A16" s="67" t="s">
        <v>129</v>
      </c>
      <c r="B16" s="44">
        <f>Norge!$M$92</f>
        <v>10</v>
      </c>
      <c r="C16" s="44">
        <f>Norge!$N$92</f>
        <v>9</v>
      </c>
      <c r="D16" s="44">
        <f>Norge!$O$92</f>
        <v>9</v>
      </c>
      <c r="E16" s="44">
        <f>Norge!$P$92</f>
        <v>5</v>
      </c>
      <c r="F16" s="44">
        <f>Norge!$Q$92</f>
        <v>10</v>
      </c>
      <c r="G16" s="44">
        <f>Norge!$R$92</f>
        <v>4</v>
      </c>
      <c r="H16" s="44">
        <f>Norge!$S$92</f>
        <v>4</v>
      </c>
      <c r="I16" s="44">
        <f>Norge!$T$92</f>
        <v>4</v>
      </c>
      <c r="J16" s="44">
        <f>Norge!$U$92</f>
        <v>4</v>
      </c>
      <c r="K16" s="68">
        <f>Norge!$V$92</f>
        <v>3</v>
      </c>
    </row>
    <row r="17" spans="1:11" x14ac:dyDescent="0.2">
      <c r="A17" s="69" t="s">
        <v>132</v>
      </c>
      <c r="B17" s="70">
        <f>Norge!$M$123</f>
        <v>16</v>
      </c>
      <c r="C17" s="70">
        <f>Norge!$N$123</f>
        <v>16</v>
      </c>
      <c r="D17" s="70">
        <f>Norge!$O$123</f>
        <v>20</v>
      </c>
      <c r="E17" s="70">
        <f>Norge!$P$123</f>
        <v>6</v>
      </c>
      <c r="F17" s="70">
        <f>Norge!$Q$123</f>
        <v>15</v>
      </c>
      <c r="G17" s="70">
        <f>Norge!$R$123</f>
        <v>6</v>
      </c>
      <c r="H17" s="70">
        <f>Norge!$S$123</f>
        <v>10</v>
      </c>
      <c r="I17" s="70">
        <f>Norge!$T$123</f>
        <v>9</v>
      </c>
      <c r="J17" s="70">
        <f>Norge!$U$123</f>
        <v>10</v>
      </c>
      <c r="K17" s="71">
        <f>Norge!$V$123</f>
        <v>5</v>
      </c>
    </row>
    <row r="18" spans="1:11" x14ac:dyDescent="0.2">
      <c r="B18" s="220">
        <f t="shared" ref="B18:K18" si="1">SUM(B13:B17)</f>
        <v>52</v>
      </c>
      <c r="C18" s="220">
        <f t="shared" si="1"/>
        <v>51</v>
      </c>
      <c r="D18" s="220">
        <f t="shared" si="1"/>
        <v>59</v>
      </c>
      <c r="E18" s="220">
        <f t="shared" si="1"/>
        <v>29</v>
      </c>
      <c r="F18" s="220">
        <f t="shared" si="1"/>
        <v>57</v>
      </c>
      <c r="G18" s="220">
        <f t="shared" si="1"/>
        <v>21</v>
      </c>
      <c r="H18" s="220">
        <f t="shared" si="1"/>
        <v>33</v>
      </c>
      <c r="I18" s="220">
        <f t="shared" si="1"/>
        <v>30</v>
      </c>
      <c r="J18" s="220">
        <f t="shared" si="1"/>
        <v>24</v>
      </c>
      <c r="K18" s="221">
        <f t="shared" si="1"/>
        <v>19</v>
      </c>
    </row>
    <row r="20" spans="1:11" ht="15" thickBot="1" x14ac:dyDescent="0.25"/>
    <row r="21" spans="1:11" ht="25.5" x14ac:dyDescent="0.2">
      <c r="A21" s="344"/>
      <c r="B21" s="347" t="s">
        <v>82</v>
      </c>
      <c r="C21" s="347" t="s">
        <v>83</v>
      </c>
      <c r="D21" s="347" t="s">
        <v>71</v>
      </c>
      <c r="E21" s="347" t="s">
        <v>94</v>
      </c>
      <c r="F21" s="347" t="s">
        <v>116</v>
      </c>
      <c r="G21" s="347" t="s">
        <v>115</v>
      </c>
      <c r="H21" s="347" t="s">
        <v>72</v>
      </c>
      <c r="I21" s="347" t="s">
        <v>73</v>
      </c>
      <c r="J21" s="59" t="s">
        <v>93</v>
      </c>
      <c r="K21" s="56" t="s">
        <v>89</v>
      </c>
    </row>
    <row r="22" spans="1:11" hidden="1" x14ac:dyDescent="0.2">
      <c r="A22" s="63" t="s">
        <v>0</v>
      </c>
      <c r="B22" s="348">
        <f t="shared" ref="B22:K22" si="2">B8</f>
        <v>74</v>
      </c>
      <c r="C22" s="348">
        <f t="shared" si="2"/>
        <v>73</v>
      </c>
      <c r="D22" s="348">
        <f t="shared" si="2"/>
        <v>74</v>
      </c>
      <c r="E22" s="348">
        <f t="shared" si="2"/>
        <v>54</v>
      </c>
      <c r="F22" s="348">
        <f t="shared" si="2"/>
        <v>75</v>
      </c>
      <c r="G22" s="348">
        <f t="shared" si="2"/>
        <v>40</v>
      </c>
      <c r="H22" s="348">
        <f t="shared" si="2"/>
        <v>56</v>
      </c>
      <c r="I22" s="348">
        <f t="shared" si="2"/>
        <v>44</v>
      </c>
      <c r="J22" s="57">
        <f t="shared" si="2"/>
        <v>41</v>
      </c>
      <c r="K22" s="60">
        <f t="shared" si="2"/>
        <v>24</v>
      </c>
    </row>
    <row r="23" spans="1:11" ht="15" hidden="1" thickBot="1" x14ac:dyDescent="0.25">
      <c r="A23" s="62" t="s">
        <v>133</v>
      </c>
      <c r="B23" s="349">
        <f>B18</f>
        <v>52</v>
      </c>
      <c r="C23" s="349">
        <f t="shared" ref="C23:K23" si="3">C18</f>
        <v>51</v>
      </c>
      <c r="D23" s="349">
        <f t="shared" si="3"/>
        <v>59</v>
      </c>
      <c r="E23" s="349">
        <f t="shared" si="3"/>
        <v>29</v>
      </c>
      <c r="F23" s="349">
        <f t="shared" si="3"/>
        <v>57</v>
      </c>
      <c r="G23" s="349">
        <f t="shared" si="3"/>
        <v>21</v>
      </c>
      <c r="H23" s="349">
        <f t="shared" si="3"/>
        <v>33</v>
      </c>
      <c r="I23" s="349">
        <f t="shared" si="3"/>
        <v>30</v>
      </c>
      <c r="J23" s="345">
        <f t="shared" si="3"/>
        <v>24</v>
      </c>
      <c r="K23" s="61">
        <f t="shared" si="3"/>
        <v>19</v>
      </c>
    </row>
    <row r="24" spans="1:11" s="140" customFormat="1" hidden="1" x14ac:dyDescent="0.2">
      <c r="A24" s="215"/>
      <c r="B24" s="350"/>
      <c r="C24" s="350"/>
      <c r="D24" s="350"/>
      <c r="E24" s="350"/>
      <c r="F24" s="350"/>
      <c r="G24" s="350"/>
      <c r="H24" s="350"/>
      <c r="I24" s="350"/>
      <c r="J24" s="216"/>
      <c r="K24" s="217"/>
    </row>
    <row r="25" spans="1:11" hidden="1" x14ac:dyDescent="0.2">
      <c r="A25" s="218" t="s">
        <v>92</v>
      </c>
      <c r="B25" s="351">
        <v>47</v>
      </c>
      <c r="C25" s="351">
        <v>40</v>
      </c>
      <c r="D25" s="351">
        <v>53</v>
      </c>
      <c r="E25" s="351">
        <v>20</v>
      </c>
      <c r="F25" s="351">
        <v>54</v>
      </c>
      <c r="G25" s="351">
        <v>19</v>
      </c>
      <c r="H25" s="351">
        <v>27</v>
      </c>
      <c r="I25" s="351">
        <v>26</v>
      </c>
      <c r="J25" s="346">
        <v>25</v>
      </c>
      <c r="K25" s="219">
        <v>16</v>
      </c>
    </row>
    <row r="26" spans="1:11" hidden="1" x14ac:dyDescent="0.2">
      <c r="B26" s="352"/>
      <c r="C26" s="352"/>
      <c r="D26" s="352"/>
      <c r="E26" s="352"/>
      <c r="F26" s="352"/>
      <c r="G26" s="352"/>
      <c r="H26" s="352"/>
      <c r="I26" s="352"/>
    </row>
    <row r="27" spans="1:11" hidden="1" x14ac:dyDescent="0.2">
      <c r="B27" s="353">
        <f>B23/B22</f>
        <v>0.70270270270270274</v>
      </c>
      <c r="C27" s="353">
        <f t="shared" ref="C27:I27" si="4">C23/C22</f>
        <v>0.69863013698630139</v>
      </c>
      <c r="D27" s="353">
        <f t="shared" si="4"/>
        <v>0.79729729729729726</v>
      </c>
      <c r="E27" s="353">
        <f t="shared" si="4"/>
        <v>0.53703703703703709</v>
      </c>
      <c r="F27" s="353">
        <f t="shared" si="4"/>
        <v>0.76</v>
      </c>
      <c r="G27" s="353">
        <f t="shared" si="4"/>
        <v>0.52500000000000002</v>
      </c>
      <c r="H27" s="353">
        <f t="shared" si="4"/>
        <v>0.5892857142857143</v>
      </c>
      <c r="I27" s="353">
        <f t="shared" si="4"/>
        <v>0.68181818181818177</v>
      </c>
    </row>
    <row r="28" spans="1:11" x14ac:dyDescent="0.2">
      <c r="B28" s="354">
        <f>100%-B27</f>
        <v>0.29729729729729726</v>
      </c>
      <c r="C28" s="354">
        <f t="shared" ref="C28:I28" si="5">100%-C27</f>
        <v>0.30136986301369861</v>
      </c>
      <c r="D28" s="354">
        <f t="shared" si="5"/>
        <v>0.20270270270270274</v>
      </c>
      <c r="E28" s="354">
        <f t="shared" si="5"/>
        <v>0.46296296296296291</v>
      </c>
      <c r="F28" s="354">
        <f t="shared" si="5"/>
        <v>0.24</v>
      </c>
      <c r="G28" s="354">
        <f t="shared" si="5"/>
        <v>0.47499999999999998</v>
      </c>
      <c r="H28" s="354">
        <f t="shared" si="5"/>
        <v>0.4107142857142857</v>
      </c>
      <c r="I28" s="354">
        <f t="shared" si="5"/>
        <v>0.31818181818181823</v>
      </c>
    </row>
    <row r="29" spans="1:11" x14ac:dyDescent="0.2">
      <c r="B29" s="343"/>
      <c r="C29" s="343"/>
      <c r="D29" s="343"/>
      <c r="E29" s="343"/>
      <c r="F29" s="343"/>
      <c r="G29" s="343"/>
      <c r="H29" s="343"/>
      <c r="I29" s="343"/>
    </row>
  </sheetData>
  <mergeCells count="3">
    <mergeCell ref="A1:A2"/>
    <mergeCell ref="B1:K1"/>
    <mergeCell ref="B11:K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Norge</vt:lpstr>
      <vt:lpstr>Med antall handlinger</vt:lpstr>
      <vt:lpstr>Oppsummering</vt:lpstr>
      <vt:lpstr>'Med antall handlinger'!Utskriftsområde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2015-12-09T09:14:28Z</dcterms:created>
  <dcterms:modified xsi:type="dcterms:W3CDTF">2019-05-19T20:54:50Z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ce37f87-bb34-4c36-b4d0-c38c85b01b16_Enabled">
    <vt:lpwstr>True</vt:lpwstr>
  </property>
  <property fmtid="{D5CDD505-2E9C-101B-9397-08002B2CF9AE}" pid="3" name="MSIP_Label_6ce37f87-bb34-4c36-b4d0-c38c85b01b16_SiteId">
    <vt:lpwstr>38856954-ed55-49f7-8bdd-738ffbbfd390</vt:lpwstr>
  </property>
  <property fmtid="{D5CDD505-2E9C-101B-9397-08002B2CF9AE}" pid="4" name="MSIP_Label_6ce37f87-bb34-4c36-b4d0-c38c85b01b16_Owner">
    <vt:lpwstr>larsjo@vegvesen.no</vt:lpwstr>
  </property>
  <property fmtid="{D5CDD505-2E9C-101B-9397-08002B2CF9AE}" pid="5" name="MSIP_Label_6ce37f87-bb34-4c36-b4d0-c38c85b01b16_SetDate">
    <vt:lpwstr>2019-03-25T15:25:44.4308686Z</vt:lpwstr>
  </property>
  <property fmtid="{D5CDD505-2E9C-101B-9397-08002B2CF9AE}" pid="6" name="MSIP_Label_6ce37f87-bb34-4c36-b4d0-c38c85b01b16_Name">
    <vt:lpwstr>General</vt:lpwstr>
  </property>
  <property fmtid="{D5CDD505-2E9C-101B-9397-08002B2CF9AE}" pid="7" name="MSIP_Label_6ce37f87-bb34-4c36-b4d0-c38c85b01b16_Application">
    <vt:lpwstr>Microsoft Azure Information Protection</vt:lpwstr>
  </property>
  <property fmtid="{D5CDD505-2E9C-101B-9397-08002B2CF9AE}" pid="8" name="MSIP_Label_6ce37f87-bb34-4c36-b4d0-c38c85b01b16_Extended_MSFT_Method">
    <vt:lpwstr>Manual</vt:lpwstr>
  </property>
  <property fmtid="{D5CDD505-2E9C-101B-9397-08002B2CF9AE}" pid="9" name="Sensitivity">
    <vt:lpwstr>General</vt:lpwstr>
  </property>
</Properties>
</file>